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1840" windowHeight="10230"/>
  </bookViews>
  <sheets>
    <sheet name="国有资本经营预算收支总表" sheetId="1" r:id="rId1"/>
    <sheet name="国有资本经营收入预算草案" sheetId="2" r:id="rId2"/>
    <sheet name="东阳市2020年度国有资本预算收入分企业明细表" sheetId="3" r:id="rId3"/>
    <sheet name="国有资本经营支出预算表" sheetId="4" r:id="rId4"/>
    <sheet name="东阳市2020年度国有资本预算支出明细表" sheetId="5" r:id="rId5"/>
  </sheets>
  <definedNames>
    <definedName name="_xlnm._FilterDatabase" localSheetId="2" hidden="1">东阳市2020年度国有资本预算收入分企业明细表!$A$3:$D$45</definedName>
    <definedName name="_xlnm.Print_Area" localSheetId="2">东阳市2020年度国有资本预算收入分企业明细表!$A$1:$D$45</definedName>
    <definedName name="_xlnm.Print_Area" localSheetId="4">东阳市2020年度国有资本预算支出明细表!$A$1:$D$21</definedName>
    <definedName name="_xlnm.Print_Area" localSheetId="1">国有资本经营收入预算草案!$A$1:$E$55</definedName>
    <definedName name="_xlnm.Print_Area" localSheetId="0">国有资本经营预算收支总表!$A$1:$H$15</definedName>
    <definedName name="_xlnm.Print_Area" localSheetId="3">国有资本经营支出预算表!$A$1:$N$40</definedName>
  </definedNames>
  <calcPr calcId="124519"/>
</workbook>
</file>

<file path=xl/calcChain.xml><?xml version="1.0" encoding="utf-8"?>
<calcChain xmlns="http://schemas.openxmlformats.org/spreadsheetml/2006/main">
  <c r="D21" i="5"/>
  <c r="C21"/>
  <c r="B21"/>
  <c r="D17"/>
  <c r="N39" i="4"/>
  <c r="K39"/>
  <c r="J39"/>
  <c r="G39"/>
  <c r="F39"/>
  <c r="C39"/>
  <c r="K37"/>
  <c r="G37"/>
  <c r="C37"/>
  <c r="K36"/>
  <c r="J36"/>
  <c r="G36"/>
  <c r="C36"/>
  <c r="N33"/>
  <c r="K33"/>
  <c r="J33"/>
  <c r="G33"/>
  <c r="F33"/>
  <c r="C33"/>
  <c r="K32"/>
  <c r="G32"/>
  <c r="C32"/>
  <c r="K31"/>
  <c r="J31"/>
  <c r="G31"/>
  <c r="F31"/>
  <c r="C31"/>
  <c r="C25"/>
  <c r="N16"/>
  <c r="K16"/>
  <c r="G16"/>
  <c r="C16"/>
  <c r="N5"/>
  <c r="K5"/>
  <c r="J5"/>
  <c r="G5"/>
  <c r="F5"/>
  <c r="C5"/>
  <c r="D45" i="3"/>
  <c r="C45"/>
  <c r="B45"/>
  <c r="E54" i="2"/>
  <c r="D54"/>
  <c r="C54"/>
  <c r="E50"/>
  <c r="D50"/>
  <c r="C50"/>
  <c r="E45"/>
  <c r="D45"/>
  <c r="C45"/>
  <c r="E35"/>
  <c r="D35"/>
  <c r="C35"/>
  <c r="E4"/>
  <c r="D4"/>
  <c r="C4"/>
  <c r="G10" i="1"/>
  <c r="G14" s="1"/>
  <c r="F10"/>
  <c r="F14" s="1"/>
  <c r="D10"/>
  <c r="D14" s="1"/>
  <c r="C10"/>
  <c r="C14" s="1"/>
  <c r="B10"/>
  <c r="B14" s="1"/>
  <c r="H6"/>
  <c r="H10" s="1"/>
  <c r="H14" s="1"/>
</calcChain>
</file>

<file path=xl/sharedStrings.xml><?xml version="1.0" encoding="utf-8"?>
<sst xmlns="http://schemas.openxmlformats.org/spreadsheetml/2006/main" count="299" uniqueCount="261">
  <si>
    <t>东阳市2020年国有资本经营预算收支调整表</t>
  </si>
  <si>
    <t>单位：万元</t>
  </si>
  <si>
    <t>收          入</t>
  </si>
  <si>
    <t>支          出</t>
  </si>
  <si>
    <t>项        目</t>
  </si>
  <si>
    <t>2019年决算数</t>
  </si>
  <si>
    <t>2020年预算数</t>
  </si>
  <si>
    <t>202020年调整后预算数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</si>
  <si>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</si>
  <si>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</si>
  <si>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</si>
  <si>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</si>
  <si>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</si>
  <si>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</si>
  <si>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</si>
  <si>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</si>
  <si>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</si>
  <si>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</si>
  <si>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本年收入合计</t>
  </si>
  <si>
    <t>本年支出合计</t>
  </si>
  <si>
    <t>六、国有资本经营预算转移支付收入</t>
  </si>
  <si>
    <t>六、国有资本经营预算转移支付支出</t>
  </si>
  <si>
    <t>七、上年结转</t>
  </si>
  <si>
    <t>七、调出资金</t>
  </si>
  <si>
    <t>八、结转下年</t>
  </si>
  <si>
    <t>收 入 总 计</t>
  </si>
  <si>
    <t>支 出 总 计</t>
  </si>
  <si>
    <t>注: 以上项目以2020年政府收支科目为准。</t>
  </si>
  <si>
    <t>东阳市2020年国有资本经营预算收入调整表</t>
  </si>
  <si>
    <t>科目编码</t>
  </si>
  <si>
    <t>科目名称</t>
  </si>
  <si>
    <t>2020年
预算数</t>
  </si>
  <si>
    <t>2020年调整后预算数</t>
  </si>
  <si>
    <t>1030601</t>
  </si>
  <si>
    <t>103060104</t>
  </si>
  <si>
    <t xml:space="preserve">    石油石化企业利润收入</t>
  </si>
  <si>
    <t>103060105</t>
  </si>
  <si>
    <t xml:space="preserve">    电力企业利润收入</t>
  </si>
  <si>
    <t>103060106</t>
  </si>
  <si>
    <t xml:space="preserve">    电信企业利润收入</t>
  </si>
  <si>
    <t>103060107</t>
  </si>
  <si>
    <t xml:space="preserve">    煤炭企业利润收入</t>
  </si>
  <si>
    <t>103060108</t>
  </si>
  <si>
    <t xml:space="preserve">    有色冶金采掘企业利润收入</t>
  </si>
  <si>
    <t>103060109</t>
  </si>
  <si>
    <t xml:space="preserve">    钢铁企业利润收入</t>
  </si>
  <si>
    <t>103060112</t>
  </si>
  <si>
    <t xml:space="preserve">    化工企业利润收入</t>
  </si>
  <si>
    <t>103060113</t>
  </si>
  <si>
    <t xml:space="preserve">    运输企业利润收入</t>
  </si>
  <si>
    <t>103060114</t>
  </si>
  <si>
    <t xml:space="preserve">    电子企业利润收入</t>
  </si>
  <si>
    <t>103060115</t>
  </si>
  <si>
    <t xml:space="preserve">    机械企业利润收入</t>
  </si>
  <si>
    <t>103060116</t>
  </si>
  <si>
    <t xml:space="preserve">    投资服务企业利润收入</t>
  </si>
  <si>
    <t>103060117</t>
  </si>
  <si>
    <t xml:space="preserve">    纺织轻工企业利润收入</t>
  </si>
  <si>
    <t>103060118</t>
  </si>
  <si>
    <t xml:space="preserve">    贸易企业利润收入</t>
  </si>
  <si>
    <t>103060119</t>
  </si>
  <si>
    <t xml:space="preserve">    建筑施工企业利润收入</t>
  </si>
  <si>
    <t>103060120</t>
  </si>
  <si>
    <t xml:space="preserve">    房地产企业利润收入</t>
  </si>
  <si>
    <t>103060121</t>
  </si>
  <si>
    <t xml:space="preserve">    建材企业利润收入</t>
  </si>
  <si>
    <t>103060122</t>
  </si>
  <si>
    <t xml:space="preserve">    境外企业利润收入</t>
  </si>
  <si>
    <t>103060123</t>
  </si>
  <si>
    <t xml:space="preserve">    对外合作企业利润收入</t>
  </si>
  <si>
    <t>103060124</t>
  </si>
  <si>
    <t xml:space="preserve">    医药企业利润收入</t>
  </si>
  <si>
    <t>103060125</t>
  </si>
  <si>
    <t xml:space="preserve">    农林牧渔企业利润收入</t>
  </si>
  <si>
    <t>103060126</t>
  </si>
  <si>
    <t xml:space="preserve">    邮政企业利润收入</t>
  </si>
  <si>
    <t>103060127</t>
  </si>
  <si>
    <t xml:space="preserve">    军工企业利润收入</t>
  </si>
  <si>
    <t>103060128</t>
  </si>
  <si>
    <t xml:space="preserve">    转制科研院所利润收入</t>
  </si>
  <si>
    <t>103060129</t>
  </si>
  <si>
    <t xml:space="preserve">    地质勘查企业利润收入</t>
  </si>
  <si>
    <t>103060130</t>
  </si>
  <si>
    <t xml:space="preserve">    卫生体育福利企业利润收入</t>
  </si>
  <si>
    <t>103060131</t>
  </si>
  <si>
    <t xml:space="preserve">    教育文化广播企业利润收入</t>
  </si>
  <si>
    <t>103060132</t>
  </si>
  <si>
    <t xml:space="preserve">    科学研究企业利润收入</t>
  </si>
  <si>
    <t>103060133</t>
  </si>
  <si>
    <t xml:space="preserve">    机关社团所属企业利润收入</t>
  </si>
  <si>
    <t>103060134</t>
  </si>
  <si>
    <t xml:space="preserve">    金融企业利润收入（国资预算）</t>
  </si>
  <si>
    <t>103060198</t>
  </si>
  <si>
    <t xml:space="preserve">    其他国有资本经营预算企业利润收入</t>
  </si>
  <si>
    <t>1030602</t>
  </si>
  <si>
    <t>103060202</t>
  </si>
  <si>
    <t xml:space="preserve">    国有控股公司股利、股息收入</t>
  </si>
  <si>
    <t>103060203</t>
  </si>
  <si>
    <t xml:space="preserve">    国有参股公司股利、股息收入</t>
  </si>
  <si>
    <t>103060204</t>
  </si>
  <si>
    <t xml:space="preserve">    金融企业股利、股息收入（国资预算）</t>
  </si>
  <si>
    <t>103060298</t>
  </si>
  <si>
    <t xml:space="preserve">    其他国有资本经营预算企业股利、股息收入</t>
  </si>
  <si>
    <t>1030603</t>
  </si>
  <si>
    <t>103060304</t>
  </si>
  <si>
    <t xml:space="preserve">    国有股权、股份转让收入</t>
  </si>
  <si>
    <t>103060305</t>
  </si>
  <si>
    <t xml:space="preserve">    国有独资企业产权转让收入</t>
  </si>
  <si>
    <t>103060307</t>
  </si>
  <si>
    <t xml:space="preserve">    金融企业产权转让收入</t>
  </si>
  <si>
    <t>103060398</t>
  </si>
  <si>
    <t xml:space="preserve">    其他国有资本经营预算企业产权转让收入</t>
  </si>
  <si>
    <t>1030604</t>
  </si>
  <si>
    <t>103060401</t>
  </si>
  <si>
    <t xml:space="preserve">    国有股权、股份清算收入</t>
  </si>
  <si>
    <t>103060402</t>
  </si>
  <si>
    <t xml:space="preserve">    国有独资企业清算收入</t>
  </si>
  <si>
    <t>103060498</t>
  </si>
  <si>
    <t xml:space="preserve">    其他国有资本经营预算企业清算收入</t>
  </si>
  <si>
    <t>1030698</t>
  </si>
  <si>
    <t>11005</t>
  </si>
  <si>
    <t>1100501</t>
  </si>
  <si>
    <t xml:space="preserve">    国有资本经营预算转移支付收入</t>
  </si>
  <si>
    <t>注: 以上科目编码、科目名称以2020年政府收支科目为准。</t>
  </si>
  <si>
    <t>东阳市2020年度国有资本经营预算收入调整
分企业明细表</t>
  </si>
  <si>
    <t xml:space="preserve">         单位：万元</t>
  </si>
  <si>
    <t>企  业  名  称</t>
  </si>
  <si>
    <t>东阳市国置房地产开发有限公司</t>
  </si>
  <si>
    <t>东阳市市场开发有限公司</t>
  </si>
  <si>
    <t>东阳市规划建筑设计院</t>
  </si>
  <si>
    <t>东阳市阳光液化气有限公司</t>
  </si>
  <si>
    <t>东阳市资源勘察规划测绘有限公司</t>
  </si>
  <si>
    <t>东阳市和正建设工程检测有限公司</t>
  </si>
  <si>
    <t>东阳市自来水有限公司</t>
  </si>
  <si>
    <t>浙江省东阳市公证处</t>
  </si>
  <si>
    <t>东阳市西甑山公墓有限公司</t>
  </si>
  <si>
    <t>东阳市交通绿化有限公司</t>
  </si>
  <si>
    <t>东阳市世展交通产业发展有限公司</t>
  </si>
  <si>
    <t>东阳市成建市政园林绿化有限公司</t>
  </si>
  <si>
    <t>东阳市人力资源服务有限公司</t>
  </si>
  <si>
    <t>东阳市机动车检测有限公司</t>
  </si>
  <si>
    <t>东阳市电影放映有限公司</t>
  </si>
  <si>
    <t>东阳市公路设施有限公司</t>
  </si>
  <si>
    <t>东阳市木雕博物馆发展有限公司</t>
  </si>
  <si>
    <t>东阳市交通检测咨询有限公司</t>
  </si>
  <si>
    <t>东阳市民爆物资有限公司</t>
  </si>
  <si>
    <t>东阳市南山交通技术培训中心有限公司</t>
  </si>
  <si>
    <t>东阳市大江勘测有限公司</t>
  </si>
  <si>
    <t>东阳市交通建设监理咨询有限公司</t>
  </si>
  <si>
    <t>东阳市机动车驾驶员培训有限责任公司</t>
  </si>
  <si>
    <t>东阳市智联人力资源开发有限公司</t>
  </si>
  <si>
    <t>东阳市粮食收储有限公司</t>
  </si>
  <si>
    <t>浙江省东阳市鸿达市政园林有限公司</t>
  </si>
  <si>
    <t>东阳市路兴机械租赁有限公司</t>
  </si>
  <si>
    <t>浙江省东阳市民政工业服务公司</t>
  </si>
  <si>
    <t>东阳市阳光职业技能培训学校</t>
  </si>
  <si>
    <t>东阳市志远教育发展有限公司</t>
  </si>
  <si>
    <t>东阳市保安服务有限公司</t>
  </si>
  <si>
    <t>东阳市城投学前管理有限公司</t>
  </si>
  <si>
    <t>东阳市北江农垦场有限公司</t>
  </si>
  <si>
    <t>东阳市公共停车服务有限公司</t>
  </si>
  <si>
    <t>东阳市金融控股有限公司</t>
  </si>
  <si>
    <t>东阳市转型升级产业基金有限公司</t>
  </si>
  <si>
    <t>东阳市滨江便民餐饮设备租赁有限公司</t>
  </si>
  <si>
    <t>东阳市禹山基础设施建设有限公司</t>
  </si>
  <si>
    <t>东阳市交通投资建设集团有限公司（母公司）</t>
  </si>
  <si>
    <t>东阳市阳光职业技能培训学校-清算收入</t>
  </si>
  <si>
    <t>金华银行</t>
  </si>
  <si>
    <t>合计</t>
  </si>
  <si>
    <t>东阳市2020年国有资本经营预算支出调整表</t>
  </si>
  <si>
    <t>资本性
支出</t>
  </si>
  <si>
    <t>费用性
支出</t>
  </si>
  <si>
    <t>其他
支出</t>
  </si>
  <si>
    <t>223</t>
  </si>
  <si>
    <t xml:space="preserve">一、国有资本经营预算支出 </t>
  </si>
  <si>
    <t>22301</t>
  </si>
  <si>
    <t xml:space="preserve">    解决历史遗留问题及改革成本支出</t>
  </si>
  <si>
    <t>2230101</t>
  </si>
  <si>
    <t xml:space="preserve">      厂办大集体改革支出</t>
  </si>
  <si>
    <t>2230102</t>
  </si>
  <si>
    <t xml:space="preserve">      “三供一业”移交补助支出</t>
  </si>
  <si>
    <t>2230103</t>
  </si>
  <si>
    <t xml:space="preserve">      国有企业办职教幼教补助支出</t>
  </si>
  <si>
    <t>2230104</t>
  </si>
  <si>
    <t xml:space="preserve">      国有企业办公共服务机构移交补助支出</t>
  </si>
  <si>
    <t>2230105</t>
  </si>
  <si>
    <t xml:space="preserve">      国有企业退休人员社会化管理补助支出</t>
  </si>
  <si>
    <t>2230106</t>
  </si>
  <si>
    <t xml:space="preserve">      国有企业棚户区改造支出</t>
  </si>
  <si>
    <t>2230107</t>
  </si>
  <si>
    <t xml:space="preserve">      国有企业改革成本支出</t>
  </si>
  <si>
    <t>2230108</t>
  </si>
  <si>
    <t xml:space="preserve">      离休干部医药费补助支出</t>
  </si>
  <si>
    <t>2230199</t>
  </si>
  <si>
    <t xml:space="preserve">      其他解决历史遗留问题及改革成本支出</t>
  </si>
  <si>
    <t>22302</t>
  </si>
  <si>
    <t xml:space="preserve">    国有企业资本金注入</t>
  </si>
  <si>
    <t>2230201</t>
  </si>
  <si>
    <t xml:space="preserve">      国有经济结构调整支出   </t>
  </si>
  <si>
    <t>2230202</t>
  </si>
  <si>
    <t xml:space="preserve">      公益性设施投资支出</t>
  </si>
  <si>
    <t>2230203</t>
  </si>
  <si>
    <t xml:space="preserve">      前瞻性战略性产业发展支出</t>
  </si>
  <si>
    <t>2230204</t>
  </si>
  <si>
    <t xml:space="preserve">      生态环境保护支出</t>
  </si>
  <si>
    <t>2230205</t>
  </si>
  <si>
    <t xml:space="preserve">      支持科技进步支出</t>
  </si>
  <si>
    <t>2230206</t>
  </si>
  <si>
    <t xml:space="preserve">      保障国有经济安全支出</t>
  </si>
  <si>
    <t>2230207</t>
  </si>
  <si>
    <t xml:space="preserve">      对外投资合作支出</t>
  </si>
  <si>
    <t>2230299</t>
  </si>
  <si>
    <t xml:space="preserve">      其他国有企业资本金注入</t>
  </si>
  <si>
    <t>22303</t>
  </si>
  <si>
    <t xml:space="preserve">    国有企业政策性补贴</t>
  </si>
  <si>
    <t>2230301</t>
  </si>
  <si>
    <t xml:space="preserve">      国有企业政策性补贴</t>
  </si>
  <si>
    <t>22304</t>
  </si>
  <si>
    <t xml:space="preserve">    金融国有资本经营预算支出</t>
  </si>
  <si>
    <t>2230401</t>
  </si>
  <si>
    <t xml:space="preserve">      资本性支出</t>
  </si>
  <si>
    <t>2230402</t>
  </si>
  <si>
    <t xml:space="preserve">      改革性支出</t>
  </si>
  <si>
    <t>2230499</t>
  </si>
  <si>
    <t xml:space="preserve">      其他金融国有资本经营预算支出</t>
  </si>
  <si>
    <t>22399</t>
  </si>
  <si>
    <t xml:space="preserve">    其他国有资本经营预算支出</t>
  </si>
  <si>
    <t>2239901</t>
  </si>
  <si>
    <t xml:space="preserve">      其他国有资本经营预算支出</t>
  </si>
  <si>
    <t>230</t>
  </si>
  <si>
    <t>二、转移性支出</t>
  </si>
  <si>
    <t>23005</t>
  </si>
  <si>
    <t xml:space="preserve">    国有资本经营预算转移支付支出</t>
  </si>
  <si>
    <t>2300501</t>
  </si>
  <si>
    <t xml:space="preserve">      国有资本经营预算转移支付支出</t>
  </si>
  <si>
    <t>23008</t>
  </si>
  <si>
    <t xml:space="preserve">    调出资金</t>
  </si>
  <si>
    <t>2300803</t>
  </si>
  <si>
    <t xml:space="preserve">      国有资本经营预算调出资金</t>
  </si>
  <si>
    <t>三、  结转下年</t>
  </si>
  <si>
    <t>注: 以上科目编码、科目名称以2019年政府收支科目为准。</t>
  </si>
  <si>
    <t>东阳市2020年度国有资本经营预算支出调整明细表</t>
  </si>
  <si>
    <t xml:space="preserve">     单位：万元</t>
  </si>
  <si>
    <t>项目名称</t>
  </si>
  <si>
    <t>市财政局社会保障风险金专户</t>
  </si>
  <si>
    <t>补充一般预算</t>
  </si>
  <si>
    <t>政策性补贴</t>
  </si>
  <si>
    <t>补充资本金-市场开发公司</t>
  </si>
  <si>
    <t>补充资本金-水投集团</t>
  </si>
  <si>
    <t>补充资本金-南山交通技术培训中心</t>
  </si>
  <si>
    <t>补充资本金-惠民公交</t>
  </si>
  <si>
    <t>补充资本金-公共停车公司</t>
  </si>
  <si>
    <t>补充资本金-交通物流公司</t>
  </si>
  <si>
    <t>补充资本金-资发集团</t>
  </si>
  <si>
    <t>补充资本金-东保投资管理</t>
  </si>
  <si>
    <t>补充资本金-国置物业</t>
  </si>
  <si>
    <t>补充资本金-成建市政园林</t>
  </si>
  <si>
    <t>补充资本金-国投公司</t>
  </si>
  <si>
    <t>补充资本金-文旅投资集团（拟成立）</t>
  </si>
  <si>
    <t>补充资本金-现代服务投资集团（拟成立）</t>
  </si>
  <si>
    <t>结转下年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</si>
</sst>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_ "/>
    <numFmt numFmtId="178" formatCode="0_);[Red]\(0\)"/>
    <numFmt numFmtId="181" formatCode="#,##0.00_ "/>
    <numFmt numFmtId="182" formatCode="0.0_ "/>
  </numFmts>
  <fonts count="17">
    <font>
      <sz val="12"/>
      <name val="宋体"/>
      <charset val="134"/>
    </font>
    <font>
      <sz val="20"/>
      <name val="宋体"/>
      <family val="3"/>
      <charset val="134"/>
    </font>
    <font>
      <b/>
      <sz val="2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Arial"/>
      <family val="2"/>
    </font>
    <font>
      <sz val="26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22"/>
      <color indexed="8"/>
      <name val="宋体"/>
      <family val="3"/>
      <charset val="134"/>
    </font>
    <font>
      <b/>
      <sz val="10"/>
      <name val="Arial"/>
      <family val="2"/>
    </font>
    <font>
      <sz val="2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1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6" fillId="0" borderId="0"/>
    <xf numFmtId="41" fontId="14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/>
    <xf numFmtId="43" fontId="14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178" fontId="0" fillId="0" borderId="0" xfId="0" applyNumberFormat="1" applyAlignment="1">
      <alignment horizontal="center" vertical="center"/>
    </xf>
    <xf numFmtId="178" fontId="0" fillId="0" borderId="0" xfId="0" applyNumberFormat="1"/>
    <xf numFmtId="0" fontId="2" fillId="0" borderId="0" xfId="12" applyFont="1" applyBorder="1" applyAlignment="1">
      <alignment horizontal="center" vertical="center"/>
    </xf>
    <xf numFmtId="0" fontId="4" fillId="0" borderId="2" xfId="17" applyFont="1" applyBorder="1" applyAlignment="1">
      <alignment horizontal="center" vertical="center"/>
    </xf>
    <xf numFmtId="176" fontId="5" fillId="0" borderId="2" xfId="6" applyNumberFormat="1" applyFont="1" applyFill="1" applyBorder="1" applyAlignment="1">
      <alignment horizontal="center" vertical="center" wrapText="1"/>
    </xf>
    <xf numFmtId="176" fontId="5" fillId="2" borderId="2" xfId="6" applyNumberFormat="1" applyFont="1" applyFill="1" applyBorder="1" applyAlignment="1">
      <alignment horizontal="center" vertical="center" wrapText="1"/>
    </xf>
    <xf numFmtId="176" fontId="5" fillId="2" borderId="2" xfId="6" applyNumberFormat="1" applyFont="1" applyFill="1" applyBorder="1" applyAlignment="1">
      <alignment horizontal="center" vertical="center"/>
    </xf>
    <xf numFmtId="0" fontId="4" fillId="0" borderId="2" xfId="12" applyFont="1" applyBorder="1" applyAlignment="1">
      <alignment horizontal="left" vertical="center" wrapText="1"/>
    </xf>
    <xf numFmtId="178" fontId="3" fillId="0" borderId="2" xfId="1" applyNumberFormat="1" applyFont="1" applyBorder="1" applyAlignment="1">
      <alignment horizontal="center" vertical="center" wrapText="1"/>
    </xf>
    <xf numFmtId="178" fontId="3" fillId="0" borderId="2" xfId="12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6" fillId="0" borderId="0" xfId="6"/>
    <xf numFmtId="178" fontId="6" fillId="0" borderId="0" xfId="6" applyNumberFormat="1"/>
    <xf numFmtId="0" fontId="8" fillId="2" borderId="1" xfId="6" applyFont="1" applyFill="1" applyBorder="1" applyAlignment="1">
      <alignment vertical="center"/>
    </xf>
    <xf numFmtId="0" fontId="5" fillId="2" borderId="2" xfId="6" applyFont="1" applyFill="1" applyBorder="1" applyAlignment="1">
      <alignment horizontal="center" vertical="center"/>
    </xf>
    <xf numFmtId="178" fontId="5" fillId="2" borderId="2" xfId="6" applyNumberFormat="1" applyFont="1" applyFill="1" applyBorder="1" applyAlignment="1">
      <alignment horizontal="center" vertical="center"/>
    </xf>
    <xf numFmtId="0" fontId="9" fillId="2" borderId="2" xfId="6" applyFont="1" applyFill="1" applyBorder="1" applyAlignment="1">
      <alignment vertical="center"/>
    </xf>
    <xf numFmtId="178" fontId="9" fillId="2" borderId="2" xfId="6" applyNumberFormat="1" applyFont="1" applyFill="1" applyBorder="1" applyAlignment="1">
      <alignment horizontal="center" vertical="center"/>
    </xf>
    <xf numFmtId="0" fontId="5" fillId="2" borderId="2" xfId="6" applyFont="1" applyFill="1" applyBorder="1" applyAlignment="1">
      <alignment vertical="center"/>
    </xf>
    <xf numFmtId="0" fontId="9" fillId="2" borderId="2" xfId="6" applyFont="1" applyFill="1" applyBorder="1" applyAlignment="1">
      <alignment horizontal="center" vertical="center"/>
    </xf>
    <xf numFmtId="0" fontId="4" fillId="0" borderId="6" xfId="17" applyFont="1" applyBorder="1" applyAlignment="1">
      <alignment horizontal="center" vertical="center"/>
    </xf>
    <xf numFmtId="0" fontId="3" fillId="0" borderId="2" xfId="12" applyFont="1" applyBorder="1" applyAlignment="1">
      <alignment horizontal="left" vertical="center" wrapText="1"/>
    </xf>
    <xf numFmtId="0" fontId="3" fillId="0" borderId="2" xfId="12" applyFont="1" applyBorder="1" applyAlignment="1">
      <alignment horizontal="center" vertical="center"/>
    </xf>
    <xf numFmtId="1" fontId="3" fillId="0" borderId="2" xfId="12" applyNumberFormat="1" applyFont="1" applyBorder="1" applyAlignment="1">
      <alignment horizontal="center" vertical="center"/>
    </xf>
    <xf numFmtId="0" fontId="3" fillId="0" borderId="2" xfId="12" applyFont="1" applyFill="1" applyBorder="1" applyAlignment="1">
      <alignment horizontal="left" vertical="center" wrapText="1"/>
    </xf>
    <xf numFmtId="0" fontId="3" fillId="0" borderId="2" xfId="12" applyFont="1" applyBorder="1" applyAlignment="1">
      <alignment horizontal="center" vertical="center" wrapText="1"/>
    </xf>
    <xf numFmtId="1" fontId="3" fillId="0" borderId="2" xfId="12" applyNumberFormat="1" applyFont="1" applyBorder="1" applyAlignment="1">
      <alignment horizontal="center" vertical="center" wrapText="1"/>
    </xf>
    <xf numFmtId="0" fontId="3" fillId="0" borderId="7" xfId="12" applyFont="1" applyBorder="1" applyAlignment="1">
      <alignment horizontal="left" vertical="center" wrapText="1"/>
    </xf>
    <xf numFmtId="0" fontId="4" fillId="0" borderId="7" xfId="12" applyFont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12" fillId="0" borderId="0" xfId="6" applyFont="1"/>
    <xf numFmtId="176" fontId="6" fillId="0" borderId="0" xfId="6" applyNumberFormat="1" applyFill="1"/>
    <xf numFmtId="176" fontId="6" fillId="0" borderId="0" xfId="6" applyNumberFormat="1"/>
    <xf numFmtId="176" fontId="3" fillId="0" borderId="2" xfId="8" applyNumberFormat="1" applyFont="1" applyFill="1" applyBorder="1" applyAlignment="1">
      <alignment horizontal="center" vertical="center"/>
    </xf>
    <xf numFmtId="0" fontId="6" fillId="0" borderId="2" xfId="6" applyBorder="1"/>
    <xf numFmtId="176" fontId="5" fillId="0" borderId="2" xfId="6" applyNumberFormat="1" applyFont="1" applyFill="1" applyBorder="1" applyAlignment="1">
      <alignment horizontal="center" vertical="center"/>
    </xf>
    <xf numFmtId="176" fontId="9" fillId="2" borderId="2" xfId="6" applyNumberFormat="1" applyFont="1" applyFill="1" applyBorder="1" applyAlignment="1">
      <alignment horizontal="center" vertical="center"/>
    </xf>
    <xf numFmtId="176" fontId="12" fillId="0" borderId="0" xfId="6" applyNumberFormat="1" applyFont="1"/>
    <xf numFmtId="182" fontId="6" fillId="0" borderId="0" xfId="6" applyNumberFormat="1"/>
    <xf numFmtId="181" fontId="12" fillId="0" borderId="0" xfId="6" applyNumberFormat="1" applyFont="1"/>
    <xf numFmtId="0" fontId="13" fillId="2" borderId="0" xfId="6" applyFont="1" applyFill="1" applyBorder="1" applyAlignment="1">
      <alignment horizontal="center" vertical="center"/>
    </xf>
    <xf numFmtId="0" fontId="10" fillId="2" borderId="0" xfId="6" applyFont="1" applyFill="1" applyBorder="1" applyAlignment="1">
      <alignment horizontal="right" vertical="center"/>
    </xf>
    <xf numFmtId="0" fontId="5" fillId="2" borderId="2" xfId="6" applyFont="1" applyFill="1" applyBorder="1" applyAlignment="1">
      <alignment horizontal="center" vertical="center"/>
    </xf>
    <xf numFmtId="0" fontId="5" fillId="2" borderId="2" xfId="6" applyFont="1" applyFill="1" applyBorder="1" applyAlignment="1">
      <alignment vertical="center"/>
    </xf>
    <xf numFmtId="0" fontId="11" fillId="2" borderId="0" xfId="6" applyFont="1" applyFill="1" applyBorder="1" applyAlignment="1">
      <alignment horizontal="center" vertical="center"/>
    </xf>
    <xf numFmtId="0" fontId="5" fillId="2" borderId="0" xfId="6" applyFont="1" applyFill="1" applyBorder="1" applyAlignment="1">
      <alignment horizontal="center" vertical="center"/>
    </xf>
    <xf numFmtId="0" fontId="10" fillId="2" borderId="8" xfId="6" applyFont="1" applyFill="1" applyBorder="1" applyAlignment="1">
      <alignment horizontal="right" vertical="center"/>
    </xf>
    <xf numFmtId="0" fontId="10" fillId="2" borderId="7" xfId="6" applyFont="1" applyFill="1" applyBorder="1" applyAlignment="1">
      <alignment horizontal="right" vertical="center"/>
    </xf>
    <xf numFmtId="0" fontId="10" fillId="2" borderId="9" xfId="6" applyFont="1" applyFill="1" applyBorder="1" applyAlignment="1">
      <alignment horizontal="right" vertical="center"/>
    </xf>
    <xf numFmtId="0" fontId="1" fillId="0" borderId="0" xfId="12" applyFont="1" applyBorder="1" applyAlignment="1">
      <alignment horizontal="center" vertical="center" wrapText="1"/>
    </xf>
    <xf numFmtId="0" fontId="1" fillId="0" borderId="0" xfId="12" applyFont="1" applyBorder="1" applyAlignment="1">
      <alignment horizontal="center" vertical="center"/>
    </xf>
    <xf numFmtId="0" fontId="3" fillId="0" borderId="1" xfId="12" applyFont="1" applyBorder="1" applyAlignment="1">
      <alignment horizontal="right" vertical="center"/>
    </xf>
    <xf numFmtId="0" fontId="7" fillId="2" borderId="3" xfId="6" applyFont="1" applyFill="1" applyBorder="1" applyAlignment="1">
      <alignment horizontal="center" vertical="center"/>
    </xf>
    <xf numFmtId="0" fontId="7" fillId="2" borderId="4" xfId="6" applyFont="1" applyFill="1" applyBorder="1" applyAlignment="1">
      <alignment horizontal="center" vertical="center"/>
    </xf>
    <xf numFmtId="0" fontId="7" fillId="2" borderId="5" xfId="6" applyFont="1" applyFill="1" applyBorder="1" applyAlignment="1">
      <alignment horizontal="center" vertical="center"/>
    </xf>
    <xf numFmtId="0" fontId="10" fillId="2" borderId="1" xfId="6" applyFont="1" applyFill="1" applyBorder="1" applyAlignment="1">
      <alignment horizontal="right" vertical="center"/>
    </xf>
    <xf numFmtId="178" fontId="5" fillId="2" borderId="2" xfId="6" applyNumberFormat="1" applyFont="1" applyFill="1" applyBorder="1" applyAlignment="1">
      <alignment horizontal="center" vertical="center"/>
    </xf>
  </cellXfs>
  <cellStyles count="21">
    <cellStyle name="0,0_x000d_&#10;NA_x000d_&#10;" xfId="12"/>
    <cellStyle name="0,0_x000d_&#10;NA_x000d_&#10; 21" xfId="8"/>
    <cellStyle name="百分比 2" xfId="3"/>
    <cellStyle name="百分比 2 10" xfId="14"/>
    <cellStyle name="百分比 3" xfId="15"/>
    <cellStyle name="百分比 4" xfId="4"/>
    <cellStyle name="常规" xfId="0" builtinId="0"/>
    <cellStyle name="常规 17" xfId="16"/>
    <cellStyle name="常规 2" xfId="17"/>
    <cellStyle name="常规 2 2" xfId="10"/>
    <cellStyle name="常规 2 3" xfId="11"/>
    <cellStyle name="常规 3" xfId="13"/>
    <cellStyle name="常规 3 2" xfId="6"/>
    <cellStyle name="常规 3_2015年决算" xfId="2"/>
    <cellStyle name="常规 4" xfId="19"/>
    <cellStyle name="千位分隔" xfId="1" builtinId="3"/>
    <cellStyle name="千位分隔 2" xfId="18"/>
    <cellStyle name="千位分隔 2 2" xfId="20"/>
    <cellStyle name="千位分隔[0] 2" xfId="5"/>
    <cellStyle name="千位分隔[0] 3" xfId="7"/>
    <cellStyle name="千位分隔[0] 4" xfId="9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"/>
  <sheetViews>
    <sheetView tabSelected="1" zoomScale="70" zoomScaleNormal="70" workbookViewId="0">
      <selection activeCell="A16" sqref="A16:XFD31"/>
    </sheetView>
  </sheetViews>
  <sheetFormatPr defaultColWidth="9" defaultRowHeight="12.75"/>
  <cols>
    <col min="1" max="1" width="27.125" style="12" customWidth="1"/>
    <col min="2" max="2" width="10.5" style="32" customWidth="1"/>
    <col min="3" max="3" width="10.5" style="33" customWidth="1"/>
    <col min="4" max="4" width="17.25" style="33" customWidth="1"/>
    <col min="5" max="5" width="28.875" style="12" customWidth="1"/>
    <col min="6" max="6" width="10.5" style="32" customWidth="1"/>
    <col min="7" max="7" width="10.5" style="33" customWidth="1"/>
    <col min="8" max="8" width="17.25" style="12" customWidth="1"/>
    <col min="9" max="16384" width="9" style="12"/>
  </cols>
  <sheetData>
    <row r="1" spans="1:11" ht="39" customHeight="1">
      <c r="A1" s="41" t="s">
        <v>0</v>
      </c>
      <c r="B1" s="41"/>
      <c r="C1" s="41"/>
      <c r="D1" s="41"/>
      <c r="E1" s="41"/>
      <c r="F1" s="41"/>
      <c r="G1" s="41"/>
      <c r="H1" s="41"/>
    </row>
    <row r="2" spans="1:11" ht="14.65" customHeight="1">
      <c r="A2" s="42" t="s">
        <v>1</v>
      </c>
      <c r="B2" s="42"/>
      <c r="C2" s="42"/>
      <c r="D2" s="42"/>
      <c r="E2" s="42"/>
      <c r="F2" s="42"/>
      <c r="G2" s="42"/>
      <c r="H2" s="42"/>
    </row>
    <row r="3" spans="1:11" ht="28.5" customHeight="1">
      <c r="A3" s="43" t="s">
        <v>2</v>
      </c>
      <c r="B3" s="43"/>
      <c r="C3" s="43"/>
      <c r="D3" s="43"/>
      <c r="E3" s="43" t="s">
        <v>3</v>
      </c>
      <c r="F3" s="43"/>
      <c r="G3" s="43"/>
      <c r="H3" s="43"/>
    </row>
    <row r="4" spans="1:11" ht="28.5" customHeight="1">
      <c r="A4" s="15" t="s">
        <v>4</v>
      </c>
      <c r="B4" s="5" t="s">
        <v>5</v>
      </c>
      <c r="C4" s="6" t="s">
        <v>6</v>
      </c>
      <c r="D4" s="7" t="s">
        <v>7</v>
      </c>
      <c r="E4" s="15" t="s">
        <v>4</v>
      </c>
      <c r="F4" s="5" t="s">
        <v>5</v>
      </c>
      <c r="G4" s="6" t="s">
        <v>6</v>
      </c>
      <c r="H4" s="7" t="s">
        <v>7</v>
      </c>
    </row>
    <row r="5" spans="1:11" ht="28.5" customHeight="1">
      <c r="A5" s="19" t="s">
        <v>8</v>
      </c>
      <c r="B5" s="7">
        <v>1583</v>
      </c>
      <c r="C5" s="7">
        <v>2500</v>
      </c>
      <c r="D5" s="7">
        <v>2299</v>
      </c>
      <c r="E5" s="19" t="s">
        <v>9</v>
      </c>
      <c r="F5" s="34"/>
      <c r="G5" s="7"/>
      <c r="H5" s="35"/>
    </row>
    <row r="6" spans="1:11" ht="28.5" customHeight="1">
      <c r="A6" s="19" t="s">
        <v>10</v>
      </c>
      <c r="B6" s="7">
        <v>67</v>
      </c>
      <c r="C6" s="7">
        <v>50</v>
      </c>
      <c r="D6" s="7"/>
      <c r="E6" s="19" t="s">
        <v>11</v>
      </c>
      <c r="F6" s="7">
        <v>560</v>
      </c>
      <c r="G6" s="7">
        <v>1758</v>
      </c>
      <c r="H6" s="7">
        <f>1532-23</f>
        <v>1509</v>
      </c>
    </row>
    <row r="7" spans="1:11" ht="28.5" customHeight="1">
      <c r="A7" s="19" t="s">
        <v>12</v>
      </c>
      <c r="B7" s="7"/>
      <c r="C7" s="7"/>
      <c r="D7" s="7"/>
      <c r="E7" s="19" t="s">
        <v>13</v>
      </c>
      <c r="F7" s="7"/>
      <c r="G7" s="7"/>
      <c r="H7" s="7">
        <v>100</v>
      </c>
    </row>
    <row r="8" spans="1:11" ht="28.5" customHeight="1">
      <c r="A8" s="19" t="s">
        <v>14</v>
      </c>
      <c r="B8" s="7">
        <v>17</v>
      </c>
      <c r="C8" s="7"/>
      <c r="D8" s="7"/>
      <c r="E8" s="19" t="s">
        <v>15</v>
      </c>
      <c r="F8" s="7"/>
      <c r="G8" s="7"/>
      <c r="H8" s="7"/>
    </row>
    <row r="9" spans="1:11" ht="28.5" customHeight="1">
      <c r="A9" s="19" t="s">
        <v>16</v>
      </c>
      <c r="B9" s="36"/>
      <c r="C9" s="7"/>
      <c r="D9" s="7"/>
      <c r="E9" s="19" t="s">
        <v>17</v>
      </c>
      <c r="F9" s="7">
        <v>500</v>
      </c>
      <c r="G9" s="7">
        <v>765</v>
      </c>
      <c r="H9" s="7">
        <v>690</v>
      </c>
    </row>
    <row r="10" spans="1:11" s="31" customFormat="1" ht="28.5" customHeight="1">
      <c r="A10" s="17" t="s">
        <v>18</v>
      </c>
      <c r="B10" s="37">
        <f t="shared" ref="B10:H10" si="0">SUM(B5:B9)</f>
        <v>1667</v>
      </c>
      <c r="C10" s="37">
        <f t="shared" si="0"/>
        <v>2550</v>
      </c>
      <c r="D10" s="37">
        <f t="shared" si="0"/>
        <v>2299</v>
      </c>
      <c r="E10" s="17" t="s">
        <v>19</v>
      </c>
      <c r="F10" s="37">
        <f t="shared" si="0"/>
        <v>1060</v>
      </c>
      <c r="G10" s="37">
        <f t="shared" si="0"/>
        <v>2523</v>
      </c>
      <c r="H10" s="37">
        <f t="shared" si="0"/>
        <v>2299</v>
      </c>
      <c r="I10" s="38"/>
    </row>
    <row r="11" spans="1:11" ht="28.5" customHeight="1">
      <c r="A11" s="19" t="s">
        <v>20</v>
      </c>
      <c r="B11" s="36"/>
      <c r="C11" s="7"/>
      <c r="D11" s="7"/>
      <c r="E11" s="19" t="s">
        <v>21</v>
      </c>
      <c r="F11" s="36"/>
      <c r="G11" s="7"/>
      <c r="H11" s="35"/>
    </row>
    <row r="12" spans="1:11" ht="28.5" customHeight="1">
      <c r="A12" s="19" t="s">
        <v>22</v>
      </c>
      <c r="B12" s="7">
        <v>209</v>
      </c>
      <c r="C12" s="7">
        <v>483</v>
      </c>
      <c r="D12" s="7">
        <v>483</v>
      </c>
      <c r="E12" s="19" t="s">
        <v>23</v>
      </c>
      <c r="F12" s="7">
        <v>333</v>
      </c>
      <c r="G12" s="7">
        <v>510</v>
      </c>
      <c r="H12" s="7">
        <v>483</v>
      </c>
      <c r="I12" s="39"/>
      <c r="K12" s="33"/>
    </row>
    <row r="13" spans="1:11" ht="28.5" customHeight="1">
      <c r="A13" s="19"/>
      <c r="B13" s="36"/>
      <c r="C13" s="7"/>
      <c r="D13" s="7"/>
      <c r="E13" s="19" t="s">
        <v>24</v>
      </c>
      <c r="F13" s="7">
        <v>483</v>
      </c>
      <c r="G13" s="7"/>
      <c r="H13" s="35"/>
      <c r="I13" s="33"/>
    </row>
    <row r="14" spans="1:11" s="31" customFormat="1" ht="28.5" customHeight="1">
      <c r="A14" s="17" t="s">
        <v>25</v>
      </c>
      <c r="B14" s="37">
        <f>SUM(B10:B12)</f>
        <v>1876</v>
      </c>
      <c r="C14" s="37">
        <f>SUM(C10:C12)</f>
        <v>3033</v>
      </c>
      <c r="D14" s="37">
        <f>SUM(D10:D12)</f>
        <v>2782</v>
      </c>
      <c r="E14" s="17" t="s">
        <v>26</v>
      </c>
      <c r="F14" s="37">
        <f t="shared" ref="F14:H14" si="1">SUM(F10:F13)</f>
        <v>1876</v>
      </c>
      <c r="G14" s="37">
        <f t="shared" si="1"/>
        <v>3033</v>
      </c>
      <c r="H14" s="37">
        <f t="shared" si="1"/>
        <v>2782</v>
      </c>
      <c r="I14" s="40"/>
    </row>
    <row r="15" spans="1:11" ht="28.5" customHeight="1">
      <c r="A15" s="44" t="s">
        <v>27</v>
      </c>
      <c r="B15" s="44"/>
      <c r="C15" s="44"/>
      <c r="D15" s="44"/>
      <c r="E15" s="44"/>
      <c r="F15" s="44"/>
      <c r="G15" s="44"/>
      <c r="H15" s="35"/>
    </row>
  </sheetData>
  <mergeCells count="5">
    <mergeCell ref="A1:H1"/>
    <mergeCell ref="A2:H2"/>
    <mergeCell ref="A3:D3"/>
    <mergeCell ref="E3:H3"/>
    <mergeCell ref="A15:G15"/>
  </mergeCells>
  <phoneticPr fontId="16" type="noConversion"/>
  <pageMargins left="1.10208333333333" right="0.74791666666666701" top="0.78680555555555598" bottom="0.78680555555555598" header="0.51180555555555596" footer="0.78680555555555598"/>
  <pageSetup paperSize="9" scale="80" orientation="landscape" horizontalDpi="300" verticalDpi="300"/>
  <headerFooter alignWithMargins="0">
    <oddHeader>&amp;L国资预调01表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5"/>
  <sheetViews>
    <sheetView topLeftCell="A67" workbookViewId="0">
      <selection activeCell="G11" sqref="G11"/>
    </sheetView>
  </sheetViews>
  <sheetFormatPr defaultColWidth="9" defaultRowHeight="12.75"/>
  <cols>
    <col min="1" max="1" width="10.875" style="12" customWidth="1"/>
    <col min="2" max="2" width="44.5" style="12" customWidth="1"/>
    <col min="3" max="4" width="10.5" style="13" customWidth="1"/>
    <col min="5" max="5" width="15.5" style="13" customWidth="1"/>
    <col min="6" max="16384" width="9" style="12"/>
  </cols>
  <sheetData>
    <row r="1" spans="1:5" ht="30.4" customHeight="1">
      <c r="A1" s="45" t="s">
        <v>28</v>
      </c>
      <c r="B1" s="46"/>
      <c r="C1" s="46"/>
      <c r="D1" s="46"/>
      <c r="E1" s="46"/>
    </row>
    <row r="2" spans="1:5" ht="14.65" customHeight="1">
      <c r="A2" s="47" t="s">
        <v>1</v>
      </c>
      <c r="B2" s="48"/>
      <c r="C2" s="48"/>
      <c r="D2" s="48"/>
      <c r="E2" s="49"/>
    </row>
    <row r="3" spans="1:5" ht="28.9" customHeight="1">
      <c r="A3" s="30" t="s">
        <v>29</v>
      </c>
      <c r="B3" s="30" t="s">
        <v>30</v>
      </c>
      <c r="C3" s="5" t="s">
        <v>5</v>
      </c>
      <c r="D3" s="6" t="s">
        <v>31</v>
      </c>
      <c r="E3" s="7" t="s">
        <v>32</v>
      </c>
    </row>
    <row r="4" spans="1:5" ht="14.65" customHeight="1">
      <c r="A4" s="19" t="s">
        <v>33</v>
      </c>
      <c r="B4" s="17" t="s">
        <v>8</v>
      </c>
      <c r="C4" s="18">
        <f>SUM(C5:C34)</f>
        <v>1583.26</v>
      </c>
      <c r="D4" s="18">
        <f>SUM(D5:D34)</f>
        <v>2500</v>
      </c>
      <c r="E4" s="18">
        <f>SUM(E5:E34)</f>
        <v>2299</v>
      </c>
    </row>
    <row r="5" spans="1:5" ht="14.65" customHeight="1">
      <c r="A5" s="19" t="s">
        <v>34</v>
      </c>
      <c r="B5" s="19" t="s">
        <v>35</v>
      </c>
      <c r="C5" s="16"/>
      <c r="D5" s="16"/>
      <c r="E5" s="16"/>
    </row>
    <row r="6" spans="1:5" ht="14.65" customHeight="1">
      <c r="A6" s="19" t="s">
        <v>36</v>
      </c>
      <c r="B6" s="19" t="s">
        <v>37</v>
      </c>
      <c r="C6" s="16"/>
      <c r="D6" s="16"/>
      <c r="E6" s="16"/>
    </row>
    <row r="7" spans="1:5" ht="14.65" customHeight="1">
      <c r="A7" s="19" t="s">
        <v>38</v>
      </c>
      <c r="B7" s="19" t="s">
        <v>39</v>
      </c>
      <c r="C7" s="16"/>
      <c r="D7" s="16"/>
      <c r="E7" s="16"/>
    </row>
    <row r="8" spans="1:5" ht="14.65" customHeight="1">
      <c r="A8" s="19" t="s">
        <v>40</v>
      </c>
      <c r="B8" s="19" t="s">
        <v>41</v>
      </c>
      <c r="C8" s="16"/>
      <c r="D8" s="16"/>
      <c r="E8" s="16"/>
    </row>
    <row r="9" spans="1:5" ht="14.65" customHeight="1">
      <c r="A9" s="19" t="s">
        <v>42</v>
      </c>
      <c r="B9" s="19" t="s">
        <v>43</v>
      </c>
      <c r="C9" s="16"/>
      <c r="D9" s="16"/>
      <c r="E9" s="16"/>
    </row>
    <row r="10" spans="1:5" ht="14.65" customHeight="1">
      <c r="A10" s="19" t="s">
        <v>44</v>
      </c>
      <c r="B10" s="19" t="s">
        <v>45</v>
      </c>
      <c r="C10" s="16"/>
      <c r="D10" s="16"/>
      <c r="E10" s="16"/>
    </row>
    <row r="11" spans="1:5" ht="14.65" customHeight="1">
      <c r="A11" s="19" t="s">
        <v>46</v>
      </c>
      <c r="B11" s="19" t="s">
        <v>47</v>
      </c>
      <c r="C11" s="16"/>
      <c r="D11" s="16"/>
      <c r="E11" s="16"/>
    </row>
    <row r="12" spans="1:5" ht="14.65" customHeight="1">
      <c r="A12" s="19" t="s">
        <v>48</v>
      </c>
      <c r="B12" s="19" t="s">
        <v>49</v>
      </c>
      <c r="C12" s="16"/>
      <c r="D12" s="16"/>
      <c r="E12" s="16"/>
    </row>
    <row r="13" spans="1:5" ht="14.65" customHeight="1">
      <c r="A13" s="19" t="s">
        <v>50</v>
      </c>
      <c r="B13" s="19" t="s">
        <v>51</v>
      </c>
      <c r="C13" s="16"/>
      <c r="D13" s="16"/>
      <c r="E13" s="16"/>
    </row>
    <row r="14" spans="1:5" ht="14.65" customHeight="1">
      <c r="A14" s="19" t="s">
        <v>52</v>
      </c>
      <c r="B14" s="19" t="s">
        <v>53</v>
      </c>
      <c r="C14" s="16"/>
      <c r="D14" s="16"/>
      <c r="E14" s="16"/>
    </row>
    <row r="15" spans="1:5" ht="14.65" customHeight="1">
      <c r="A15" s="19" t="s">
        <v>54</v>
      </c>
      <c r="B15" s="19" t="s">
        <v>55</v>
      </c>
      <c r="C15" s="16">
        <v>504.96</v>
      </c>
      <c r="D15" s="16"/>
      <c r="E15" s="16"/>
    </row>
    <row r="16" spans="1:5" ht="14.65" customHeight="1">
      <c r="A16" s="19" t="s">
        <v>56</v>
      </c>
      <c r="B16" s="19" t="s">
        <v>57</v>
      </c>
      <c r="C16" s="16"/>
      <c r="D16" s="16"/>
      <c r="E16" s="16"/>
    </row>
    <row r="17" spans="1:5" ht="14.65" customHeight="1">
      <c r="A17" s="19" t="s">
        <v>58</v>
      </c>
      <c r="B17" s="19" t="s">
        <v>59</v>
      </c>
      <c r="C17" s="16">
        <v>10.6</v>
      </c>
      <c r="D17" s="16"/>
      <c r="E17" s="16"/>
    </row>
    <row r="18" spans="1:5" ht="14.65" customHeight="1">
      <c r="A18" s="19" t="s">
        <v>60</v>
      </c>
      <c r="B18" s="19" t="s">
        <v>61</v>
      </c>
      <c r="C18" s="16">
        <v>6</v>
      </c>
      <c r="D18" s="16"/>
      <c r="E18" s="16"/>
    </row>
    <row r="19" spans="1:5" ht="14.65" customHeight="1">
      <c r="A19" s="19" t="s">
        <v>62</v>
      </c>
      <c r="B19" s="19" t="s">
        <v>63</v>
      </c>
      <c r="C19" s="16"/>
      <c r="D19" s="16"/>
      <c r="E19" s="16"/>
    </row>
    <row r="20" spans="1:5" ht="14.65" customHeight="1">
      <c r="A20" s="19" t="s">
        <v>64</v>
      </c>
      <c r="B20" s="19" t="s">
        <v>65</v>
      </c>
      <c r="C20" s="16"/>
      <c r="D20" s="16"/>
      <c r="E20" s="16"/>
    </row>
    <row r="21" spans="1:5" ht="14.65" customHeight="1">
      <c r="A21" s="19" t="s">
        <v>66</v>
      </c>
      <c r="B21" s="19" t="s">
        <v>67</v>
      </c>
      <c r="C21" s="16"/>
      <c r="D21" s="16"/>
      <c r="E21" s="16"/>
    </row>
    <row r="22" spans="1:5" ht="14.65" customHeight="1">
      <c r="A22" s="19" t="s">
        <v>68</v>
      </c>
      <c r="B22" s="19" t="s">
        <v>69</v>
      </c>
      <c r="C22" s="16"/>
      <c r="D22" s="16"/>
      <c r="E22" s="16"/>
    </row>
    <row r="23" spans="1:5" ht="14.65" customHeight="1">
      <c r="A23" s="19" t="s">
        <v>70</v>
      </c>
      <c r="B23" s="19" t="s">
        <v>71</v>
      </c>
      <c r="C23" s="16"/>
      <c r="D23" s="16"/>
      <c r="E23" s="16"/>
    </row>
    <row r="24" spans="1:5" ht="14.65" customHeight="1">
      <c r="A24" s="19" t="s">
        <v>72</v>
      </c>
      <c r="B24" s="19" t="s">
        <v>73</v>
      </c>
      <c r="C24" s="16"/>
      <c r="D24" s="16"/>
      <c r="E24" s="16"/>
    </row>
    <row r="25" spans="1:5" ht="14.65" customHeight="1">
      <c r="A25" s="19" t="s">
        <v>74</v>
      </c>
      <c r="B25" s="19" t="s">
        <v>75</v>
      </c>
      <c r="C25" s="16"/>
      <c r="D25" s="16"/>
      <c r="E25" s="16"/>
    </row>
    <row r="26" spans="1:5" ht="14.65" customHeight="1">
      <c r="A26" s="19" t="s">
        <v>76</v>
      </c>
      <c r="B26" s="19" t="s">
        <v>77</v>
      </c>
      <c r="C26" s="16"/>
      <c r="D26" s="16"/>
      <c r="E26" s="16"/>
    </row>
    <row r="27" spans="1:5" ht="14.65" customHeight="1">
      <c r="A27" s="19" t="s">
        <v>78</v>
      </c>
      <c r="B27" s="19" t="s">
        <v>79</v>
      </c>
      <c r="C27" s="16"/>
      <c r="D27" s="16"/>
      <c r="E27" s="16"/>
    </row>
    <row r="28" spans="1:5" ht="14.65" customHeight="1">
      <c r="A28" s="19" t="s">
        <v>80</v>
      </c>
      <c r="B28" s="19" t="s">
        <v>81</v>
      </c>
      <c r="C28" s="16"/>
      <c r="D28" s="16"/>
      <c r="E28" s="16"/>
    </row>
    <row r="29" spans="1:5" ht="14.65" customHeight="1">
      <c r="A29" s="19" t="s">
        <v>82</v>
      </c>
      <c r="B29" s="19" t="s">
        <v>83</v>
      </c>
      <c r="C29" s="16"/>
      <c r="D29" s="16"/>
      <c r="E29" s="16"/>
    </row>
    <row r="30" spans="1:5" ht="14.65" customHeight="1">
      <c r="A30" s="19" t="s">
        <v>84</v>
      </c>
      <c r="B30" s="19" t="s">
        <v>85</v>
      </c>
      <c r="C30" s="16">
        <v>0.7</v>
      </c>
      <c r="D30" s="16"/>
      <c r="E30" s="16"/>
    </row>
    <row r="31" spans="1:5" ht="14.65" customHeight="1">
      <c r="A31" s="19" t="s">
        <v>86</v>
      </c>
      <c r="B31" s="19" t="s">
        <v>87</v>
      </c>
      <c r="C31" s="16"/>
      <c r="D31" s="16"/>
      <c r="E31" s="16"/>
    </row>
    <row r="32" spans="1:5" ht="14.65" customHeight="1">
      <c r="A32" s="19" t="s">
        <v>88</v>
      </c>
      <c r="B32" s="19" t="s">
        <v>89</v>
      </c>
      <c r="C32" s="16"/>
      <c r="D32" s="16"/>
      <c r="E32" s="16"/>
    </row>
    <row r="33" spans="1:5" ht="14.65" customHeight="1">
      <c r="A33" s="19" t="s">
        <v>90</v>
      </c>
      <c r="B33" s="19" t="s">
        <v>91</v>
      </c>
      <c r="C33" s="16"/>
      <c r="D33" s="16"/>
      <c r="E33" s="16"/>
    </row>
    <row r="34" spans="1:5" ht="14.65" customHeight="1">
      <c r="A34" s="19" t="s">
        <v>92</v>
      </c>
      <c r="B34" s="19" t="s">
        <v>93</v>
      </c>
      <c r="C34" s="16">
        <v>1061</v>
      </c>
      <c r="D34" s="16">
        <v>2500</v>
      </c>
      <c r="E34" s="16">
        <v>2299</v>
      </c>
    </row>
    <row r="35" spans="1:5" ht="14.65" customHeight="1">
      <c r="A35" s="19" t="s">
        <v>94</v>
      </c>
      <c r="B35" s="17" t="s">
        <v>10</v>
      </c>
      <c r="C35" s="18">
        <f>SUM(C36:C39)</f>
        <v>66.41</v>
      </c>
      <c r="D35" s="18">
        <f>SUM(D36:D39)</f>
        <v>50</v>
      </c>
      <c r="E35" s="18">
        <f>SUM(E36:E39)</f>
        <v>0</v>
      </c>
    </row>
    <row r="36" spans="1:5" ht="14.65" customHeight="1">
      <c r="A36" s="19" t="s">
        <v>95</v>
      </c>
      <c r="B36" s="19" t="s">
        <v>96</v>
      </c>
      <c r="C36" s="16"/>
      <c r="D36" s="16">
        <v>0</v>
      </c>
      <c r="E36" s="16"/>
    </row>
    <row r="37" spans="1:5" ht="14.65" customHeight="1">
      <c r="A37" s="19" t="s">
        <v>97</v>
      </c>
      <c r="B37" s="19" t="s">
        <v>98</v>
      </c>
      <c r="C37" s="16">
        <v>66.41</v>
      </c>
      <c r="D37" s="16">
        <v>50</v>
      </c>
      <c r="E37" s="16">
        <v>0</v>
      </c>
    </row>
    <row r="38" spans="1:5" ht="14.65" customHeight="1">
      <c r="A38" s="19" t="s">
        <v>99</v>
      </c>
      <c r="B38" s="19" t="s">
        <v>100</v>
      </c>
      <c r="C38" s="16"/>
      <c r="D38" s="16"/>
      <c r="E38" s="16"/>
    </row>
    <row r="39" spans="1:5" ht="14.65" customHeight="1">
      <c r="A39" s="19" t="s">
        <v>101</v>
      </c>
      <c r="B39" s="19" t="s">
        <v>102</v>
      </c>
      <c r="C39" s="16"/>
      <c r="D39" s="16"/>
      <c r="E39" s="16"/>
    </row>
    <row r="40" spans="1:5" ht="14.65" customHeight="1">
      <c r="A40" s="19" t="s">
        <v>103</v>
      </c>
      <c r="B40" s="17" t="s">
        <v>12</v>
      </c>
      <c r="C40" s="18">
        <v>0</v>
      </c>
      <c r="D40" s="18">
        <v>0</v>
      </c>
      <c r="E40" s="18">
        <v>0</v>
      </c>
    </row>
    <row r="41" spans="1:5" ht="14.65" customHeight="1">
      <c r="A41" s="19" t="s">
        <v>104</v>
      </c>
      <c r="B41" s="19" t="s">
        <v>105</v>
      </c>
      <c r="C41" s="16"/>
      <c r="D41" s="16"/>
      <c r="E41" s="16"/>
    </row>
    <row r="42" spans="1:5" ht="14.65" customHeight="1">
      <c r="A42" s="19" t="s">
        <v>106</v>
      </c>
      <c r="B42" s="19" t="s">
        <v>107</v>
      </c>
      <c r="C42" s="16"/>
      <c r="D42" s="16"/>
      <c r="E42" s="16"/>
    </row>
    <row r="43" spans="1:5" ht="14.65" customHeight="1">
      <c r="A43" s="19" t="s">
        <v>108</v>
      </c>
      <c r="B43" s="19" t="s">
        <v>109</v>
      </c>
      <c r="C43" s="16"/>
      <c r="D43" s="16"/>
      <c r="E43" s="16"/>
    </row>
    <row r="44" spans="1:5" ht="14.65" customHeight="1">
      <c r="A44" s="19" t="s">
        <v>110</v>
      </c>
      <c r="B44" s="19" t="s">
        <v>111</v>
      </c>
      <c r="C44" s="16"/>
      <c r="D44" s="16"/>
      <c r="E44" s="16"/>
    </row>
    <row r="45" spans="1:5" ht="14.65" customHeight="1">
      <c r="A45" s="19" t="s">
        <v>112</v>
      </c>
      <c r="B45" s="17" t="s">
        <v>14</v>
      </c>
      <c r="C45" s="18">
        <f>C46+C47+C48</f>
        <v>17</v>
      </c>
      <c r="D45" s="18">
        <f t="shared" ref="D45:E45" si="0">D46+D47+D48</f>
        <v>0</v>
      </c>
      <c r="E45" s="18">
        <f t="shared" si="0"/>
        <v>0</v>
      </c>
    </row>
    <row r="46" spans="1:5" ht="14.65" customHeight="1">
      <c r="A46" s="19" t="s">
        <v>113</v>
      </c>
      <c r="B46" s="19" t="s">
        <v>114</v>
      </c>
      <c r="C46" s="16"/>
      <c r="D46" s="16"/>
      <c r="E46" s="16"/>
    </row>
    <row r="47" spans="1:5" ht="14.65" customHeight="1">
      <c r="A47" s="19" t="s">
        <v>115</v>
      </c>
      <c r="B47" s="19" t="s">
        <v>116</v>
      </c>
      <c r="C47" s="16">
        <v>17</v>
      </c>
      <c r="D47" s="16"/>
      <c r="E47" s="16">
        <v>0</v>
      </c>
    </row>
    <row r="48" spans="1:5" ht="14.65" customHeight="1">
      <c r="A48" s="19" t="s">
        <v>117</v>
      </c>
      <c r="B48" s="19" t="s">
        <v>118</v>
      </c>
      <c r="C48" s="16"/>
      <c r="D48" s="16"/>
      <c r="E48" s="16"/>
    </row>
    <row r="49" spans="1:5" ht="14.65" customHeight="1">
      <c r="A49" s="19" t="s">
        <v>119</v>
      </c>
      <c r="B49" s="17" t="s">
        <v>16</v>
      </c>
      <c r="C49" s="18">
        <v>0</v>
      </c>
      <c r="D49" s="18">
        <v>0</v>
      </c>
      <c r="E49" s="18"/>
    </row>
    <row r="50" spans="1:5" ht="14.65" customHeight="1">
      <c r="A50" s="19"/>
      <c r="B50" s="20" t="s">
        <v>18</v>
      </c>
      <c r="C50" s="16">
        <f>C4+C35+C40+C45+C49</f>
        <v>1666.67</v>
      </c>
      <c r="D50" s="16">
        <f>D4+D35+D40+D45+D49</f>
        <v>2550</v>
      </c>
      <c r="E50" s="16">
        <f>E4+E35+E40+E45+E49</f>
        <v>2299</v>
      </c>
    </row>
    <row r="51" spans="1:5" ht="14.65" customHeight="1">
      <c r="A51" s="19" t="s">
        <v>120</v>
      </c>
      <c r="B51" s="17" t="s">
        <v>20</v>
      </c>
      <c r="C51" s="18">
        <v>0</v>
      </c>
      <c r="D51" s="18">
        <v>0</v>
      </c>
      <c r="E51" s="18"/>
    </row>
    <row r="52" spans="1:5" ht="14.65" customHeight="1">
      <c r="A52" s="19" t="s">
        <v>121</v>
      </c>
      <c r="B52" s="19" t="s">
        <v>122</v>
      </c>
      <c r="C52" s="16"/>
      <c r="D52" s="16"/>
      <c r="E52" s="16"/>
    </row>
    <row r="53" spans="1:5" ht="14.65" customHeight="1">
      <c r="A53" s="19"/>
      <c r="B53" s="17" t="s">
        <v>22</v>
      </c>
      <c r="C53" s="16">
        <v>209</v>
      </c>
      <c r="D53" s="16">
        <v>483</v>
      </c>
      <c r="E53" s="16">
        <v>483</v>
      </c>
    </row>
    <row r="54" spans="1:5" ht="14.65" customHeight="1">
      <c r="A54" s="19"/>
      <c r="B54" s="20" t="s">
        <v>25</v>
      </c>
      <c r="C54" s="18">
        <f>C50+C51+C53</f>
        <v>1875.67</v>
      </c>
      <c r="D54" s="18">
        <f>D50+D51+D53</f>
        <v>3033</v>
      </c>
      <c r="E54" s="18">
        <f>E50+E51+E53</f>
        <v>2782</v>
      </c>
    </row>
    <row r="55" spans="1:5" ht="14.65" customHeight="1">
      <c r="A55" s="44" t="s">
        <v>123</v>
      </c>
      <c r="B55" s="44"/>
      <c r="C55" s="44"/>
      <c r="D55" s="44"/>
      <c r="E55" s="44"/>
    </row>
  </sheetData>
  <mergeCells count="3">
    <mergeCell ref="A1:E1"/>
    <mergeCell ref="A2:E2"/>
    <mergeCell ref="A55:E55"/>
  </mergeCells>
  <phoneticPr fontId="16" type="noConversion"/>
  <pageMargins left="1.0625" right="0.94374999999999998" top="0.98402777777777795" bottom="0.98402777777777795" header="0.70763888888888904" footer="0.70763888888888904"/>
  <pageSetup paperSize="9" scale="80" fitToWidth="0" orientation="portrait" horizontalDpi="300" verticalDpi="300"/>
  <headerFooter alignWithMargins="0">
    <oddHeader>&amp;L&amp;16国资预调02表</oddHeader>
    <oddFooter>&amp;C&amp;17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opLeftCell="A13" workbookViewId="0">
      <selection activeCell="F11" sqref="F11"/>
    </sheetView>
  </sheetViews>
  <sheetFormatPr defaultColWidth="9" defaultRowHeight="14.25"/>
  <cols>
    <col min="1" max="1" width="36.125" customWidth="1"/>
    <col min="2" max="2" width="13.375" style="1" customWidth="1"/>
    <col min="3" max="3" width="13.375" customWidth="1"/>
    <col min="4" max="4" width="15.5" customWidth="1"/>
    <col min="6" max="6" width="11.5"/>
  </cols>
  <sheetData>
    <row r="1" spans="1:4" ht="50.25" customHeight="1">
      <c r="A1" s="50" t="s">
        <v>124</v>
      </c>
      <c r="B1" s="51"/>
      <c r="C1" s="51"/>
      <c r="D1" s="51"/>
    </row>
    <row r="2" spans="1:4" ht="14.25" customHeight="1">
      <c r="A2" s="3"/>
      <c r="B2" s="3"/>
      <c r="C2" s="52" t="s">
        <v>125</v>
      </c>
      <c r="D2" s="52"/>
    </row>
    <row r="3" spans="1:4" ht="27" customHeight="1">
      <c r="A3" s="21" t="s">
        <v>126</v>
      </c>
      <c r="B3" s="5" t="s">
        <v>5</v>
      </c>
      <c r="C3" s="6" t="s">
        <v>6</v>
      </c>
      <c r="D3" s="7" t="s">
        <v>32</v>
      </c>
    </row>
    <row r="4" spans="1:4">
      <c r="A4" s="22" t="s">
        <v>127</v>
      </c>
      <c r="B4" s="9"/>
      <c r="C4" s="23">
        <v>1050</v>
      </c>
      <c r="D4" s="24">
        <v>204.931399</v>
      </c>
    </row>
    <row r="5" spans="1:4">
      <c r="A5" s="25" t="s">
        <v>128</v>
      </c>
      <c r="B5" s="9">
        <v>504.96297060000001</v>
      </c>
      <c r="C5" s="23">
        <v>459</v>
      </c>
      <c r="D5" s="24">
        <v>499.61022300000002</v>
      </c>
    </row>
    <row r="6" spans="1:4">
      <c r="A6" s="22" t="s">
        <v>129</v>
      </c>
      <c r="B6" s="9">
        <v>204.6614433</v>
      </c>
      <c r="C6" s="23">
        <v>216</v>
      </c>
      <c r="D6" s="24">
        <v>232.12502699999999</v>
      </c>
    </row>
    <row r="7" spans="1:4">
      <c r="A7" s="22" t="s">
        <v>130</v>
      </c>
      <c r="B7" s="9">
        <v>131.38370699999999</v>
      </c>
      <c r="C7" s="23">
        <v>140</v>
      </c>
      <c r="D7" s="24">
        <v>244.40759</v>
      </c>
    </row>
    <row r="8" spans="1:4">
      <c r="A8" s="22" t="s">
        <v>131</v>
      </c>
      <c r="B8" s="9">
        <v>126.561069</v>
      </c>
      <c r="C8" s="23">
        <v>140</v>
      </c>
      <c r="D8" s="24">
        <v>37.265498999999998</v>
      </c>
    </row>
    <row r="9" spans="1:4">
      <c r="A9" s="22" t="s">
        <v>132</v>
      </c>
      <c r="B9" s="9">
        <v>77.048642700000002</v>
      </c>
      <c r="C9" s="23">
        <v>96</v>
      </c>
      <c r="D9" s="24">
        <v>77.816185000000004</v>
      </c>
    </row>
    <row r="10" spans="1:4">
      <c r="A10" s="22" t="s">
        <v>133</v>
      </c>
      <c r="B10" s="9">
        <v>58.904581</v>
      </c>
      <c r="C10" s="23">
        <v>60</v>
      </c>
      <c r="D10" s="24">
        <v>211.545468</v>
      </c>
    </row>
    <row r="11" spans="1:4">
      <c r="A11" s="22" t="s">
        <v>134</v>
      </c>
      <c r="B11" s="9">
        <v>50.957813100000003</v>
      </c>
      <c r="C11" s="23">
        <v>36</v>
      </c>
      <c r="D11" s="24">
        <v>39.512202000000002</v>
      </c>
    </row>
    <row r="12" spans="1:4">
      <c r="A12" s="22" t="s">
        <v>135</v>
      </c>
      <c r="B12" s="9">
        <v>48.575702999999997</v>
      </c>
      <c r="C12" s="26">
        <v>50</v>
      </c>
      <c r="D12" s="27">
        <v>62.770400000000002</v>
      </c>
    </row>
    <row r="13" spans="1:4">
      <c r="A13" s="22" t="s">
        <v>136</v>
      </c>
      <c r="B13" s="9">
        <v>45.802427999999999</v>
      </c>
      <c r="C13" s="26">
        <v>41</v>
      </c>
      <c r="D13" s="27">
        <v>23.979127999999999</v>
      </c>
    </row>
    <row r="14" spans="1:4">
      <c r="A14" s="22" t="s">
        <v>137</v>
      </c>
      <c r="B14" s="9"/>
      <c r="C14" s="26"/>
      <c r="D14" s="27">
        <v>40.816187999999997</v>
      </c>
    </row>
    <row r="15" spans="1:4">
      <c r="A15" s="22" t="s">
        <v>138</v>
      </c>
      <c r="B15" s="9">
        <v>42.718058640000002</v>
      </c>
      <c r="C15" s="23">
        <v>40</v>
      </c>
      <c r="D15" s="24"/>
    </row>
    <row r="16" spans="1:4">
      <c r="A16" s="25" t="s">
        <v>139</v>
      </c>
      <c r="B16" s="9">
        <v>41.535012299999998</v>
      </c>
      <c r="C16" s="23">
        <v>30</v>
      </c>
      <c r="D16" s="24">
        <v>59.114769000000003</v>
      </c>
    </row>
    <row r="17" spans="1:4">
      <c r="A17" s="22" t="s">
        <v>140</v>
      </c>
      <c r="B17" s="9">
        <v>38.950751339999997</v>
      </c>
      <c r="C17" s="23">
        <v>30</v>
      </c>
      <c r="D17" s="24">
        <v>52.054301000000002</v>
      </c>
    </row>
    <row r="18" spans="1:4">
      <c r="A18" s="22" t="s">
        <v>141</v>
      </c>
      <c r="B18" s="9">
        <v>24.11239569</v>
      </c>
      <c r="C18" s="23">
        <v>20</v>
      </c>
      <c r="D18" s="24"/>
    </row>
    <row r="19" spans="1:4">
      <c r="A19" s="22" t="s">
        <v>142</v>
      </c>
      <c r="B19" s="9">
        <v>21.633206999999999</v>
      </c>
      <c r="C19" s="23">
        <v>20</v>
      </c>
      <c r="D19" s="24">
        <v>32.935889000000003</v>
      </c>
    </row>
    <row r="20" spans="1:4">
      <c r="A20" s="25" t="s">
        <v>143</v>
      </c>
      <c r="B20" s="9">
        <v>14.286470700000001</v>
      </c>
      <c r="C20" s="23">
        <v>10</v>
      </c>
      <c r="D20" s="24">
        <v>5.3762970000000001</v>
      </c>
    </row>
    <row r="21" spans="1:4">
      <c r="A21" s="22" t="s">
        <v>144</v>
      </c>
      <c r="B21" s="9">
        <v>11.311819</v>
      </c>
      <c r="C21" s="23">
        <v>10</v>
      </c>
      <c r="D21" s="24"/>
    </row>
    <row r="22" spans="1:4">
      <c r="A22" s="25" t="s">
        <v>145</v>
      </c>
      <c r="B22" s="9">
        <v>10.610496599999999</v>
      </c>
      <c r="C22" s="23">
        <v>10</v>
      </c>
      <c r="D22" s="24">
        <v>17.465267999999998</v>
      </c>
    </row>
    <row r="23" spans="1:4">
      <c r="A23" s="25" t="s">
        <v>146</v>
      </c>
      <c r="B23" s="9"/>
      <c r="C23" s="23"/>
      <c r="D23" s="24">
        <v>16.387691</v>
      </c>
    </row>
    <row r="24" spans="1:4">
      <c r="A24" s="22" t="s">
        <v>147</v>
      </c>
      <c r="B24" s="9">
        <v>9.3988859999999992</v>
      </c>
      <c r="C24" s="26">
        <v>7</v>
      </c>
      <c r="D24" s="27"/>
    </row>
    <row r="25" spans="1:4">
      <c r="A25" s="22" t="s">
        <v>148</v>
      </c>
      <c r="B25" s="9">
        <v>7.6447039999999999</v>
      </c>
      <c r="C25" s="23">
        <v>7</v>
      </c>
      <c r="D25" s="24">
        <v>52.827165000000001</v>
      </c>
    </row>
    <row r="26" spans="1:4">
      <c r="A26" s="28" t="s">
        <v>149</v>
      </c>
      <c r="B26" s="9">
        <v>6.860214</v>
      </c>
      <c r="C26" s="26">
        <v>6</v>
      </c>
      <c r="D26" s="27">
        <v>24.773313999999999</v>
      </c>
    </row>
    <row r="27" spans="1:4">
      <c r="A27" s="28" t="s">
        <v>150</v>
      </c>
      <c r="B27" s="9">
        <v>6.7412643000000001</v>
      </c>
      <c r="C27" s="23">
        <v>5</v>
      </c>
      <c r="D27" s="24">
        <v>5.948696</v>
      </c>
    </row>
    <row r="28" spans="1:4">
      <c r="A28" s="28" t="s">
        <v>151</v>
      </c>
      <c r="B28" s="9">
        <v>4.5236558999998699</v>
      </c>
      <c r="C28" s="26">
        <v>5</v>
      </c>
      <c r="D28" s="27">
        <v>6.4283890000000001</v>
      </c>
    </row>
    <row r="29" spans="1:4">
      <c r="A29" s="28" t="s">
        <v>152</v>
      </c>
      <c r="B29" s="9"/>
      <c r="C29" s="26"/>
      <c r="D29" s="27">
        <v>4.2517529999999999</v>
      </c>
    </row>
    <row r="30" spans="1:4">
      <c r="A30" s="28" t="s">
        <v>153</v>
      </c>
      <c r="B30" s="9"/>
      <c r="C30" s="26"/>
      <c r="D30" s="27"/>
    </row>
    <row r="31" spans="1:4">
      <c r="A31" s="28" t="s">
        <v>154</v>
      </c>
      <c r="B31" s="9">
        <v>3.8090199999999999</v>
      </c>
      <c r="C31" s="23"/>
      <c r="D31" s="27"/>
    </row>
    <row r="32" spans="1:4">
      <c r="A32" s="28" t="s">
        <v>155</v>
      </c>
      <c r="B32" s="9">
        <v>1.4796659999999999</v>
      </c>
      <c r="C32" s="26"/>
      <c r="D32" s="24"/>
    </row>
    <row r="33" spans="1:4">
      <c r="A33" s="28" t="s">
        <v>156</v>
      </c>
      <c r="B33" s="9">
        <v>0.69765330000000003</v>
      </c>
      <c r="C33" s="26"/>
      <c r="D33" s="24">
        <v>2.3780299999999999</v>
      </c>
    </row>
    <row r="34" spans="1:4">
      <c r="A34" s="28" t="s">
        <v>157</v>
      </c>
      <c r="B34" s="9">
        <v>0.32492789999999999</v>
      </c>
      <c r="C34" s="23"/>
      <c r="D34" s="24">
        <v>2.787032</v>
      </c>
    </row>
    <row r="35" spans="1:4">
      <c r="A35" s="28" t="s">
        <v>158</v>
      </c>
      <c r="B35" s="9"/>
      <c r="C35" s="23"/>
      <c r="D35" s="24"/>
    </row>
    <row r="36" spans="1:4">
      <c r="A36" s="28" t="s">
        <v>159</v>
      </c>
      <c r="B36" s="9"/>
      <c r="C36" s="23"/>
      <c r="D36" s="24">
        <v>1.057374</v>
      </c>
    </row>
    <row r="37" spans="1:4">
      <c r="A37" s="28" t="s">
        <v>160</v>
      </c>
      <c r="B37" s="9"/>
      <c r="C37" s="23"/>
      <c r="D37" s="24">
        <v>27.046325</v>
      </c>
    </row>
    <row r="38" spans="1:4">
      <c r="A38" s="28" t="s">
        <v>161</v>
      </c>
      <c r="B38" s="9">
        <v>8.5087050000000009</v>
      </c>
      <c r="C38" s="23">
        <v>6</v>
      </c>
      <c r="D38" s="24">
        <v>31.121234999999999</v>
      </c>
    </row>
    <row r="39" spans="1:4">
      <c r="A39" s="28" t="s">
        <v>162</v>
      </c>
      <c r="B39" s="9"/>
      <c r="C39" s="23"/>
      <c r="D39" s="24">
        <v>3.5057</v>
      </c>
    </row>
    <row r="40" spans="1:4">
      <c r="A40" s="28" t="s">
        <v>163</v>
      </c>
      <c r="B40" s="9"/>
      <c r="C40" s="23"/>
      <c r="D40" s="24">
        <v>0.99488200000000004</v>
      </c>
    </row>
    <row r="41" spans="1:4">
      <c r="A41" s="28" t="s">
        <v>164</v>
      </c>
      <c r="B41" s="9">
        <v>8.755255</v>
      </c>
      <c r="C41" s="23">
        <v>6</v>
      </c>
      <c r="D41" s="24">
        <v>4.0004869999999997</v>
      </c>
    </row>
    <row r="42" spans="1:4">
      <c r="A42" s="28" t="s">
        <v>165</v>
      </c>
      <c r="B42" s="9">
        <v>70.371851000000007</v>
      </c>
      <c r="C42" s="23"/>
      <c r="D42" s="24">
        <v>273.788883</v>
      </c>
    </row>
    <row r="43" spans="1:4">
      <c r="A43" s="28" t="s">
        <v>166</v>
      </c>
      <c r="B43" s="9">
        <v>17.27</v>
      </c>
      <c r="C43" s="23"/>
      <c r="D43" s="24"/>
    </row>
    <row r="44" spans="1:4">
      <c r="A44" s="28" t="s">
        <v>167</v>
      </c>
      <c r="B44" s="9">
        <v>66.41</v>
      </c>
      <c r="C44" s="23">
        <v>50</v>
      </c>
      <c r="D44" s="24"/>
    </row>
    <row r="45" spans="1:4">
      <c r="A45" s="29" t="s">
        <v>168</v>
      </c>
      <c r="B45" s="10">
        <f>SUM(B4:B44)</f>
        <v>1666.8123713699999</v>
      </c>
      <c r="C45" s="23">
        <f>SUM(C4:C44)</f>
        <v>2550</v>
      </c>
      <c r="D45" s="24">
        <f>SUM(D4:D44)</f>
        <v>2299.0227890000001</v>
      </c>
    </row>
  </sheetData>
  <mergeCells count="2">
    <mergeCell ref="A1:D1"/>
    <mergeCell ref="C2:D2"/>
  </mergeCells>
  <phoneticPr fontId="16" type="noConversion"/>
  <pageMargins left="0.82638888888888895" right="0.39305555555555599" top="0.80972222222222201" bottom="0.94374999999999998" header="0.43958333333333299" footer="0.70763888888888904"/>
  <pageSetup paperSize="9" orientation="portrait"/>
  <headerFooter>
    <oddHeader>&amp;L国资预调03表</oddHead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40"/>
  <sheetViews>
    <sheetView topLeftCell="A37" zoomScale="90" zoomScaleNormal="90" workbookViewId="0">
      <selection activeCell="I18" sqref="I18"/>
    </sheetView>
  </sheetViews>
  <sheetFormatPr defaultColWidth="9" defaultRowHeight="12.75"/>
  <cols>
    <col min="1" max="1" width="8.375" style="12" customWidth="1"/>
    <col min="2" max="2" width="47" style="12" customWidth="1"/>
    <col min="3" max="3" width="6.5" style="13" customWidth="1"/>
    <col min="4" max="5" width="9.25" style="13" customWidth="1"/>
    <col min="6" max="6" width="7.75" style="13" customWidth="1"/>
    <col min="7" max="7" width="6.5" style="13" customWidth="1"/>
    <col min="8" max="9" width="9.25" style="13" customWidth="1"/>
    <col min="10" max="10" width="7.75" style="13" customWidth="1"/>
    <col min="11" max="11" width="6.5" style="13" customWidth="1"/>
    <col min="12" max="13" width="9.25" style="13" customWidth="1"/>
    <col min="14" max="14" width="7.75" style="13" customWidth="1"/>
    <col min="15" max="16384" width="9" style="12"/>
  </cols>
  <sheetData>
    <row r="1" spans="1:14" ht="28.9" customHeight="1">
      <c r="A1" s="53" t="s">
        <v>169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5"/>
      <c r="M1" s="55"/>
      <c r="N1" s="55"/>
    </row>
    <row r="2" spans="1:14" ht="21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56" t="s">
        <v>1</v>
      </c>
      <c r="N2" s="56"/>
    </row>
    <row r="3" spans="1:14" ht="14.65" customHeight="1">
      <c r="A3" s="43" t="s">
        <v>29</v>
      </c>
      <c r="B3" s="43" t="s">
        <v>30</v>
      </c>
      <c r="C3" s="57" t="s">
        <v>5</v>
      </c>
      <c r="D3" s="57"/>
      <c r="E3" s="57"/>
      <c r="F3" s="57"/>
      <c r="G3" s="57" t="s">
        <v>6</v>
      </c>
      <c r="H3" s="57"/>
      <c r="I3" s="57"/>
      <c r="J3" s="57"/>
      <c r="K3" s="57" t="s">
        <v>32</v>
      </c>
      <c r="L3" s="57"/>
      <c r="M3" s="57"/>
      <c r="N3" s="57"/>
    </row>
    <row r="4" spans="1:14" ht="28.9" customHeight="1">
      <c r="A4" s="43"/>
      <c r="B4" s="43"/>
      <c r="C4" s="16" t="s">
        <v>168</v>
      </c>
      <c r="D4" s="16" t="s">
        <v>170</v>
      </c>
      <c r="E4" s="16" t="s">
        <v>171</v>
      </c>
      <c r="F4" s="16" t="s">
        <v>172</v>
      </c>
      <c r="G4" s="16" t="s">
        <v>168</v>
      </c>
      <c r="H4" s="16" t="s">
        <v>170</v>
      </c>
      <c r="I4" s="16" t="s">
        <v>171</v>
      </c>
      <c r="J4" s="16" t="s">
        <v>172</v>
      </c>
      <c r="K4" s="16" t="s">
        <v>168</v>
      </c>
      <c r="L4" s="16" t="s">
        <v>170</v>
      </c>
      <c r="M4" s="16" t="s">
        <v>171</v>
      </c>
      <c r="N4" s="16" t="s">
        <v>172</v>
      </c>
    </row>
    <row r="5" spans="1:14" ht="14.65" customHeight="1">
      <c r="A5" s="17" t="s">
        <v>173</v>
      </c>
      <c r="B5" s="17" t="s">
        <v>174</v>
      </c>
      <c r="C5" s="18">
        <f>D5+E5+F5</f>
        <v>1060</v>
      </c>
      <c r="D5" s="18"/>
      <c r="E5" s="18"/>
      <c r="F5" s="18">
        <f>F16+F25+F31</f>
        <v>1060</v>
      </c>
      <c r="G5" s="18">
        <f>H5+I5+J5</f>
        <v>2523</v>
      </c>
      <c r="H5" s="18"/>
      <c r="I5" s="18"/>
      <c r="J5" s="18">
        <f>J16+J25+J31</f>
        <v>2523</v>
      </c>
      <c r="K5" s="18">
        <f>L5+M5+N5</f>
        <v>2299</v>
      </c>
      <c r="L5" s="18"/>
      <c r="M5" s="18"/>
      <c r="N5" s="18">
        <f>N16+N25+N27+N31</f>
        <v>2299</v>
      </c>
    </row>
    <row r="6" spans="1:14" ht="14.65" customHeight="1">
      <c r="A6" s="17" t="s">
        <v>175</v>
      </c>
      <c r="B6" s="17" t="s">
        <v>176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65" customHeight="1">
      <c r="A7" s="19" t="s">
        <v>177</v>
      </c>
      <c r="B7" s="19" t="s">
        <v>178</v>
      </c>
      <c r="C7" s="18"/>
      <c r="D7" s="16"/>
      <c r="E7" s="16"/>
      <c r="F7" s="18"/>
      <c r="G7" s="18"/>
      <c r="H7" s="16"/>
      <c r="I7" s="16"/>
      <c r="J7" s="16"/>
      <c r="K7" s="18"/>
      <c r="L7" s="16"/>
      <c r="M7" s="16"/>
      <c r="N7" s="16"/>
    </row>
    <row r="8" spans="1:14" ht="14.65" customHeight="1">
      <c r="A8" s="19" t="s">
        <v>179</v>
      </c>
      <c r="B8" s="19" t="s">
        <v>180</v>
      </c>
      <c r="C8" s="18"/>
      <c r="D8" s="16"/>
      <c r="E8" s="16"/>
      <c r="F8" s="18"/>
      <c r="G8" s="18"/>
      <c r="H8" s="16"/>
      <c r="I8" s="16"/>
      <c r="J8" s="16"/>
      <c r="K8" s="18"/>
      <c r="L8" s="16"/>
      <c r="M8" s="16"/>
      <c r="N8" s="16"/>
    </row>
    <row r="9" spans="1:14" ht="14.65" customHeight="1">
      <c r="A9" s="19" t="s">
        <v>181</v>
      </c>
      <c r="B9" s="19" t="s">
        <v>182</v>
      </c>
      <c r="C9" s="18"/>
      <c r="D9" s="16"/>
      <c r="E9" s="16"/>
      <c r="F9" s="18"/>
      <c r="G9" s="18"/>
      <c r="H9" s="16"/>
      <c r="I9" s="16"/>
      <c r="J9" s="16"/>
      <c r="K9" s="18"/>
      <c r="L9" s="16"/>
      <c r="M9" s="16"/>
      <c r="N9" s="16"/>
    </row>
    <row r="10" spans="1:14" ht="14.65" customHeight="1">
      <c r="A10" s="19" t="s">
        <v>183</v>
      </c>
      <c r="B10" s="19" t="s">
        <v>184</v>
      </c>
      <c r="C10" s="18"/>
      <c r="D10" s="16"/>
      <c r="E10" s="16"/>
      <c r="F10" s="18"/>
      <c r="G10" s="18"/>
      <c r="H10" s="16"/>
      <c r="I10" s="16"/>
      <c r="J10" s="16"/>
      <c r="K10" s="18"/>
      <c r="L10" s="16"/>
      <c r="M10" s="16"/>
      <c r="N10" s="16"/>
    </row>
    <row r="11" spans="1:14" ht="14.65" customHeight="1">
      <c r="A11" s="19" t="s">
        <v>185</v>
      </c>
      <c r="B11" s="19" t="s">
        <v>186</v>
      </c>
      <c r="C11" s="18"/>
      <c r="D11" s="16"/>
      <c r="E11" s="16"/>
      <c r="F11" s="18"/>
      <c r="G11" s="18"/>
      <c r="H11" s="16"/>
      <c r="I11" s="16"/>
      <c r="J11" s="16"/>
      <c r="K11" s="18"/>
      <c r="L11" s="16"/>
      <c r="M11" s="16"/>
      <c r="N11" s="16"/>
    </row>
    <row r="12" spans="1:14" ht="14.65" customHeight="1">
      <c r="A12" s="19" t="s">
        <v>187</v>
      </c>
      <c r="B12" s="19" t="s">
        <v>188</v>
      </c>
      <c r="C12" s="18"/>
      <c r="D12" s="16"/>
      <c r="E12" s="16"/>
      <c r="F12" s="18"/>
      <c r="G12" s="18"/>
      <c r="H12" s="16"/>
      <c r="I12" s="16"/>
      <c r="J12" s="16"/>
      <c r="K12" s="18"/>
      <c r="L12" s="16"/>
      <c r="M12" s="16"/>
      <c r="N12" s="16"/>
    </row>
    <row r="13" spans="1:14" ht="14.65" customHeight="1">
      <c r="A13" s="19" t="s">
        <v>189</v>
      </c>
      <c r="B13" s="19" t="s">
        <v>190</v>
      </c>
      <c r="C13" s="18"/>
      <c r="D13" s="16"/>
      <c r="E13" s="16"/>
      <c r="F13" s="18"/>
      <c r="G13" s="18"/>
      <c r="H13" s="16"/>
      <c r="I13" s="16"/>
      <c r="J13" s="16"/>
      <c r="K13" s="18"/>
      <c r="L13" s="16"/>
      <c r="M13" s="16"/>
      <c r="N13" s="16"/>
    </row>
    <row r="14" spans="1:14" ht="14.65" customHeight="1">
      <c r="A14" s="19" t="s">
        <v>191</v>
      </c>
      <c r="B14" s="19" t="s">
        <v>192</v>
      </c>
      <c r="C14" s="18"/>
      <c r="D14" s="16"/>
      <c r="E14" s="16"/>
      <c r="F14" s="18"/>
      <c r="G14" s="18"/>
      <c r="H14" s="16"/>
      <c r="I14" s="16"/>
      <c r="J14" s="16"/>
      <c r="K14" s="18"/>
      <c r="L14" s="16"/>
      <c r="M14" s="16"/>
      <c r="N14" s="16"/>
    </row>
    <row r="15" spans="1:14" ht="14.65" customHeight="1">
      <c r="A15" s="19" t="s">
        <v>193</v>
      </c>
      <c r="B15" s="19" t="s">
        <v>194</v>
      </c>
      <c r="C15" s="18"/>
      <c r="D15" s="16"/>
      <c r="E15" s="16"/>
      <c r="F15" s="18"/>
      <c r="G15" s="18"/>
      <c r="H15" s="16"/>
      <c r="I15" s="16"/>
      <c r="J15" s="16"/>
      <c r="K15" s="18"/>
      <c r="L15" s="16"/>
      <c r="M15" s="16"/>
      <c r="N15" s="16"/>
    </row>
    <row r="16" spans="1:14" ht="14.65" customHeight="1">
      <c r="A16" s="17" t="s">
        <v>195</v>
      </c>
      <c r="B16" s="17" t="s">
        <v>196</v>
      </c>
      <c r="C16" s="18">
        <f>D16+E16+F16</f>
        <v>560</v>
      </c>
      <c r="D16" s="18"/>
      <c r="E16" s="18"/>
      <c r="F16" s="18">
        <v>560</v>
      </c>
      <c r="G16" s="18">
        <f>H16+I16+J16</f>
        <v>1758</v>
      </c>
      <c r="H16" s="18"/>
      <c r="I16" s="18"/>
      <c r="J16" s="18">
        <v>1758</v>
      </c>
      <c r="K16" s="18">
        <f>L16+M16+N16</f>
        <v>1509</v>
      </c>
      <c r="L16" s="18"/>
      <c r="M16" s="18"/>
      <c r="N16" s="18">
        <f>SUM(N17:N24)</f>
        <v>1509</v>
      </c>
    </row>
    <row r="17" spans="1:14" ht="14.65" customHeight="1">
      <c r="A17" s="19" t="s">
        <v>197</v>
      </c>
      <c r="B17" s="19" t="s">
        <v>198</v>
      </c>
      <c r="C17" s="18"/>
      <c r="D17" s="16"/>
      <c r="E17" s="16"/>
      <c r="F17" s="18"/>
      <c r="G17" s="18"/>
      <c r="H17" s="16"/>
      <c r="I17" s="16"/>
      <c r="J17" s="16"/>
      <c r="K17" s="18"/>
      <c r="L17" s="16"/>
      <c r="M17" s="16"/>
      <c r="N17" s="16"/>
    </row>
    <row r="18" spans="1:14" ht="14.65" customHeight="1">
      <c r="A18" s="19" t="s">
        <v>199</v>
      </c>
      <c r="B18" s="19" t="s">
        <v>200</v>
      </c>
      <c r="C18" s="18"/>
      <c r="D18" s="16"/>
      <c r="E18" s="16"/>
      <c r="F18" s="18"/>
      <c r="G18" s="18"/>
      <c r="H18" s="16"/>
      <c r="I18" s="16"/>
      <c r="J18" s="16"/>
      <c r="K18" s="18"/>
      <c r="L18" s="16"/>
      <c r="M18" s="16"/>
      <c r="N18" s="16"/>
    </row>
    <row r="19" spans="1:14" ht="14.65" customHeight="1">
      <c r="A19" s="19" t="s">
        <v>201</v>
      </c>
      <c r="B19" s="19" t="s">
        <v>202</v>
      </c>
      <c r="C19" s="18"/>
      <c r="D19" s="16"/>
      <c r="E19" s="16"/>
      <c r="F19" s="18"/>
      <c r="G19" s="18"/>
      <c r="H19" s="16"/>
      <c r="I19" s="16"/>
      <c r="J19" s="16"/>
      <c r="K19" s="18"/>
      <c r="L19" s="16"/>
      <c r="M19" s="16"/>
      <c r="N19" s="16"/>
    </row>
    <row r="20" spans="1:14" ht="14.65" customHeight="1">
      <c r="A20" s="19" t="s">
        <v>203</v>
      </c>
      <c r="B20" s="19" t="s">
        <v>204</v>
      </c>
      <c r="C20" s="18"/>
      <c r="D20" s="16"/>
      <c r="E20" s="16"/>
      <c r="F20" s="18"/>
      <c r="G20" s="18"/>
      <c r="H20" s="16"/>
      <c r="I20" s="16"/>
      <c r="J20" s="16"/>
      <c r="K20" s="18"/>
      <c r="L20" s="16"/>
      <c r="M20" s="16"/>
      <c r="N20" s="16"/>
    </row>
    <row r="21" spans="1:14" ht="14.65" customHeight="1">
      <c r="A21" s="19" t="s">
        <v>205</v>
      </c>
      <c r="B21" s="19" t="s">
        <v>206</v>
      </c>
      <c r="C21" s="18"/>
      <c r="D21" s="16"/>
      <c r="E21" s="16"/>
      <c r="F21" s="18"/>
      <c r="G21" s="18"/>
      <c r="H21" s="16"/>
      <c r="I21" s="16"/>
      <c r="J21" s="16"/>
      <c r="K21" s="18"/>
      <c r="L21" s="16"/>
      <c r="M21" s="16"/>
      <c r="N21" s="16"/>
    </row>
    <row r="22" spans="1:14" ht="14.65" customHeight="1">
      <c r="A22" s="19" t="s">
        <v>207</v>
      </c>
      <c r="B22" s="19" t="s">
        <v>208</v>
      </c>
      <c r="C22" s="18"/>
      <c r="D22" s="16"/>
      <c r="E22" s="16"/>
      <c r="F22" s="18"/>
      <c r="G22" s="18"/>
      <c r="H22" s="16"/>
      <c r="I22" s="16"/>
      <c r="J22" s="16"/>
      <c r="K22" s="18"/>
      <c r="L22" s="16"/>
      <c r="M22" s="16"/>
      <c r="N22" s="16"/>
    </row>
    <row r="23" spans="1:14" ht="14.65" customHeight="1">
      <c r="A23" s="19" t="s">
        <v>209</v>
      </c>
      <c r="B23" s="19" t="s">
        <v>210</v>
      </c>
      <c r="C23" s="18"/>
      <c r="D23" s="16"/>
      <c r="E23" s="16"/>
      <c r="F23" s="18"/>
      <c r="G23" s="18"/>
      <c r="H23" s="16"/>
      <c r="I23" s="16"/>
      <c r="J23" s="16"/>
      <c r="K23" s="18"/>
      <c r="L23" s="16"/>
      <c r="M23" s="16"/>
      <c r="N23" s="16"/>
    </row>
    <row r="24" spans="1:14" ht="14.65" customHeight="1">
      <c r="A24" s="19" t="s">
        <v>211</v>
      </c>
      <c r="B24" s="19" t="s">
        <v>212</v>
      </c>
      <c r="C24" s="16">
        <v>560</v>
      </c>
      <c r="D24" s="16"/>
      <c r="E24" s="16"/>
      <c r="F24" s="16">
        <v>560</v>
      </c>
      <c r="G24" s="16">
        <v>1758</v>
      </c>
      <c r="H24" s="16"/>
      <c r="I24" s="16"/>
      <c r="J24" s="16">
        <v>1758</v>
      </c>
      <c r="K24" s="16">
        <v>1532</v>
      </c>
      <c r="L24" s="16"/>
      <c r="M24" s="16"/>
      <c r="N24" s="16">
        <v>1509</v>
      </c>
    </row>
    <row r="25" spans="1:14" ht="14.65" customHeight="1">
      <c r="A25" s="17" t="s">
        <v>213</v>
      </c>
      <c r="B25" s="17" t="s">
        <v>214</v>
      </c>
      <c r="C25" s="18">
        <f>D25+E25+F25</f>
        <v>0</v>
      </c>
      <c r="D25" s="18"/>
      <c r="E25" s="18"/>
      <c r="F25" s="18"/>
      <c r="G25" s="18"/>
      <c r="H25" s="18"/>
      <c r="I25" s="18"/>
      <c r="J25" s="18"/>
      <c r="K25" s="18">
        <v>100</v>
      </c>
      <c r="L25" s="18"/>
      <c r="M25" s="18"/>
      <c r="N25" s="18">
        <v>100</v>
      </c>
    </row>
    <row r="26" spans="1:14" ht="14.65" customHeight="1">
      <c r="A26" s="19" t="s">
        <v>215</v>
      </c>
      <c r="B26" s="19" t="s">
        <v>216</v>
      </c>
      <c r="C26" s="16"/>
      <c r="D26" s="16"/>
      <c r="E26" s="16"/>
      <c r="F26" s="16"/>
      <c r="G26" s="16"/>
      <c r="H26" s="16"/>
      <c r="I26" s="16"/>
      <c r="J26" s="16"/>
      <c r="K26" s="16">
        <v>100</v>
      </c>
      <c r="L26" s="16"/>
      <c r="M26" s="16"/>
      <c r="N26" s="16">
        <v>100</v>
      </c>
    </row>
    <row r="27" spans="1:14" ht="14.65" customHeight="1">
      <c r="A27" s="17" t="s">
        <v>217</v>
      </c>
      <c r="B27" s="17" t="s">
        <v>218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4.65" customHeight="1">
      <c r="A28" s="19" t="s">
        <v>219</v>
      </c>
      <c r="B28" s="19" t="s">
        <v>220</v>
      </c>
      <c r="C28" s="18"/>
      <c r="D28" s="16"/>
      <c r="E28" s="16"/>
      <c r="F28" s="18"/>
      <c r="G28" s="18"/>
      <c r="H28" s="16"/>
      <c r="I28" s="16"/>
      <c r="J28" s="16"/>
      <c r="K28" s="18"/>
      <c r="L28" s="16"/>
      <c r="M28" s="16"/>
      <c r="N28" s="16"/>
    </row>
    <row r="29" spans="1:14" ht="14.65" customHeight="1">
      <c r="A29" s="19" t="s">
        <v>221</v>
      </c>
      <c r="B29" s="19" t="s">
        <v>222</v>
      </c>
      <c r="C29" s="18"/>
      <c r="D29" s="16"/>
      <c r="E29" s="16"/>
      <c r="F29" s="18"/>
      <c r="G29" s="18"/>
      <c r="H29" s="16"/>
      <c r="I29" s="16"/>
      <c r="J29" s="16"/>
      <c r="K29" s="18"/>
      <c r="L29" s="16"/>
      <c r="M29" s="16"/>
      <c r="N29" s="16"/>
    </row>
    <row r="30" spans="1:14" ht="14.65" customHeight="1">
      <c r="A30" s="19" t="s">
        <v>223</v>
      </c>
      <c r="B30" s="19" t="s">
        <v>224</v>
      </c>
      <c r="C30" s="18"/>
      <c r="D30" s="16"/>
      <c r="E30" s="16"/>
      <c r="F30" s="18"/>
      <c r="G30" s="18"/>
      <c r="H30" s="16"/>
      <c r="I30" s="16"/>
      <c r="J30" s="16"/>
      <c r="K30" s="18"/>
      <c r="L30" s="16"/>
      <c r="M30" s="16"/>
      <c r="N30" s="16"/>
    </row>
    <row r="31" spans="1:14" ht="14.65" customHeight="1">
      <c r="A31" s="17" t="s">
        <v>225</v>
      </c>
      <c r="B31" s="17" t="s">
        <v>226</v>
      </c>
      <c r="C31" s="18">
        <f t="shared" ref="C31:C33" si="0">D31+E31+F31</f>
        <v>500</v>
      </c>
      <c r="D31" s="18"/>
      <c r="E31" s="18"/>
      <c r="F31" s="18">
        <f>F32</f>
        <v>500</v>
      </c>
      <c r="G31" s="18">
        <f t="shared" ref="G31:G33" si="1">H31+I31+J31</f>
        <v>765</v>
      </c>
      <c r="H31" s="18"/>
      <c r="I31" s="18"/>
      <c r="J31" s="18">
        <f>J32</f>
        <v>765</v>
      </c>
      <c r="K31" s="18">
        <f t="shared" ref="K31:K32" si="2">L31+M31+N31</f>
        <v>690</v>
      </c>
      <c r="L31" s="18"/>
      <c r="M31" s="18"/>
      <c r="N31" s="18">
        <v>690</v>
      </c>
    </row>
    <row r="32" spans="1:14" ht="14.65" customHeight="1">
      <c r="A32" s="19" t="s">
        <v>227</v>
      </c>
      <c r="B32" s="19" t="s">
        <v>228</v>
      </c>
      <c r="C32" s="16">
        <f t="shared" si="0"/>
        <v>500</v>
      </c>
      <c r="D32" s="16"/>
      <c r="E32" s="16"/>
      <c r="F32" s="16">
        <v>500</v>
      </c>
      <c r="G32" s="16">
        <f t="shared" si="1"/>
        <v>765</v>
      </c>
      <c r="H32" s="16"/>
      <c r="I32" s="16"/>
      <c r="J32" s="16">
        <v>765</v>
      </c>
      <c r="K32" s="16">
        <f t="shared" si="2"/>
        <v>690</v>
      </c>
      <c r="L32" s="16"/>
      <c r="M32" s="16"/>
      <c r="N32" s="16">
        <v>690</v>
      </c>
    </row>
    <row r="33" spans="1:14" ht="14.65" customHeight="1">
      <c r="A33" s="17" t="s">
        <v>229</v>
      </c>
      <c r="B33" s="17" t="s">
        <v>230</v>
      </c>
      <c r="C33" s="18">
        <f t="shared" si="0"/>
        <v>333</v>
      </c>
      <c r="D33" s="18"/>
      <c r="E33" s="18"/>
      <c r="F33" s="18">
        <f t="shared" ref="F33:K33" si="3">F34+F36</f>
        <v>333</v>
      </c>
      <c r="G33" s="18">
        <f t="shared" si="1"/>
        <v>510</v>
      </c>
      <c r="H33" s="18"/>
      <c r="I33" s="18"/>
      <c r="J33" s="18">
        <f t="shared" si="3"/>
        <v>510</v>
      </c>
      <c r="K33" s="18">
        <f t="shared" si="3"/>
        <v>483</v>
      </c>
      <c r="L33" s="18"/>
      <c r="M33" s="18"/>
      <c r="N33" s="18">
        <f>N34+N36</f>
        <v>483</v>
      </c>
    </row>
    <row r="34" spans="1:14" ht="14.65" customHeight="1">
      <c r="A34" s="17" t="s">
        <v>231</v>
      </c>
      <c r="B34" s="17" t="s">
        <v>232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4.65" customHeight="1">
      <c r="A35" s="19" t="s">
        <v>233</v>
      </c>
      <c r="B35" s="19" t="s">
        <v>234</v>
      </c>
      <c r="C35" s="18"/>
      <c r="D35" s="16"/>
      <c r="E35" s="16"/>
      <c r="F35" s="18"/>
      <c r="G35" s="18"/>
      <c r="H35" s="16"/>
      <c r="I35" s="16"/>
      <c r="J35" s="16"/>
      <c r="K35" s="18"/>
      <c r="L35" s="16"/>
      <c r="M35" s="16"/>
      <c r="N35" s="16"/>
    </row>
    <row r="36" spans="1:14" ht="14.65" customHeight="1">
      <c r="A36" s="17" t="s">
        <v>235</v>
      </c>
      <c r="B36" s="17" t="s">
        <v>236</v>
      </c>
      <c r="C36" s="18">
        <f>D36+E36+F36</f>
        <v>333</v>
      </c>
      <c r="D36" s="18"/>
      <c r="E36" s="18"/>
      <c r="F36" s="18">
        <v>333</v>
      </c>
      <c r="G36" s="18">
        <f t="shared" ref="G36:G39" si="4">H36+I36+J36</f>
        <v>510</v>
      </c>
      <c r="H36" s="18"/>
      <c r="I36" s="18"/>
      <c r="J36" s="18">
        <f>J37</f>
        <v>510</v>
      </c>
      <c r="K36" s="18">
        <f t="shared" ref="K36:K39" si="5">L36+M36+N36</f>
        <v>483</v>
      </c>
      <c r="L36" s="18"/>
      <c r="M36" s="18"/>
      <c r="N36" s="18">
        <v>483</v>
      </c>
    </row>
    <row r="37" spans="1:14" ht="14.65" customHeight="1">
      <c r="A37" s="19" t="s">
        <v>237</v>
      </c>
      <c r="B37" s="19" t="s">
        <v>238</v>
      </c>
      <c r="C37" s="16">
        <f>D37+E37+F37</f>
        <v>333</v>
      </c>
      <c r="D37" s="16"/>
      <c r="E37" s="16"/>
      <c r="F37" s="16">
        <v>333</v>
      </c>
      <c r="G37" s="16">
        <f t="shared" si="4"/>
        <v>510</v>
      </c>
      <c r="H37" s="16"/>
      <c r="I37" s="16"/>
      <c r="J37" s="16">
        <v>510</v>
      </c>
      <c r="K37" s="16">
        <f t="shared" si="5"/>
        <v>483</v>
      </c>
      <c r="L37" s="16"/>
      <c r="M37" s="16"/>
      <c r="N37" s="16">
        <v>483</v>
      </c>
    </row>
    <row r="38" spans="1:14" ht="14.65" customHeight="1">
      <c r="A38" s="17"/>
      <c r="B38" s="17" t="s">
        <v>239</v>
      </c>
      <c r="C38" s="18">
        <v>483</v>
      </c>
      <c r="D38" s="18"/>
      <c r="E38" s="18"/>
      <c r="F38" s="18">
        <v>483</v>
      </c>
      <c r="G38" s="18"/>
      <c r="H38" s="18"/>
      <c r="I38" s="18"/>
      <c r="J38" s="18"/>
      <c r="K38" s="18"/>
      <c r="L38" s="18"/>
      <c r="M38" s="18"/>
      <c r="N38" s="18"/>
    </row>
    <row r="39" spans="1:14" ht="14.65" customHeight="1">
      <c r="A39" s="17"/>
      <c r="B39" s="20" t="s">
        <v>26</v>
      </c>
      <c r="C39" s="18">
        <f>C5+C33+C38</f>
        <v>1876</v>
      </c>
      <c r="D39" s="18"/>
      <c r="E39" s="18"/>
      <c r="F39" s="18">
        <f>F5+F33+F38</f>
        <v>1876</v>
      </c>
      <c r="G39" s="18">
        <f t="shared" si="4"/>
        <v>3033</v>
      </c>
      <c r="H39" s="18"/>
      <c r="I39" s="18"/>
      <c r="J39" s="18">
        <f>J5+J33+J38</f>
        <v>3033</v>
      </c>
      <c r="K39" s="18">
        <f t="shared" si="5"/>
        <v>2782</v>
      </c>
      <c r="L39" s="18"/>
      <c r="M39" s="18"/>
      <c r="N39" s="18">
        <f>N5+N33+N38</f>
        <v>2782</v>
      </c>
    </row>
    <row r="40" spans="1:14" ht="14.65" customHeight="1">
      <c r="A40" s="44" t="s">
        <v>240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</sheetData>
  <mergeCells count="8">
    <mergeCell ref="A40:N40"/>
    <mergeCell ref="A3:A4"/>
    <mergeCell ref="B3:B4"/>
    <mergeCell ref="A1:N1"/>
    <mergeCell ref="M2:N2"/>
    <mergeCell ref="C3:F3"/>
    <mergeCell ref="G3:J3"/>
    <mergeCell ref="K3:N3"/>
  </mergeCells>
  <phoneticPr fontId="16" type="noConversion"/>
  <pageMargins left="0.94374999999999998" right="0.94374999999999998" top="0.78680555555555598" bottom="0.78680555555555598" header="0.51180555555555596" footer="0.51180555555555596"/>
  <pageSetup paperSize="9" scale="75" orientation="landscape" horizontalDpi="300" verticalDpi="300"/>
  <headerFooter alignWithMargins="0">
    <oddHeader>&amp;L&amp;16国资预调04表</oddHeader>
    <oddFooter>&amp;C&amp;18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="70" zoomScaleNormal="70" workbookViewId="0">
      <selection activeCell="H15" sqref="H15"/>
    </sheetView>
  </sheetViews>
  <sheetFormatPr defaultColWidth="9" defaultRowHeight="14.25"/>
  <cols>
    <col min="1" max="1" width="42.5" customWidth="1"/>
    <col min="2" max="2" width="17.375" style="1" customWidth="1"/>
    <col min="3" max="3" width="17" style="2" customWidth="1"/>
    <col min="4" max="4" width="19.5" customWidth="1"/>
  </cols>
  <sheetData>
    <row r="1" spans="1:4" ht="25.5">
      <c r="A1" s="51" t="s">
        <v>241</v>
      </c>
      <c r="B1" s="51"/>
      <c r="C1" s="51"/>
      <c r="D1" s="51"/>
    </row>
    <row r="2" spans="1:4" ht="25.5">
      <c r="A2" s="3"/>
      <c r="B2" s="3"/>
      <c r="C2" s="52" t="s">
        <v>242</v>
      </c>
      <c r="D2" s="52"/>
    </row>
    <row r="3" spans="1:4" ht="40.5" customHeight="1">
      <c r="A3" s="4" t="s">
        <v>243</v>
      </c>
      <c r="B3" s="5" t="s">
        <v>5</v>
      </c>
      <c r="C3" s="6" t="s">
        <v>31</v>
      </c>
      <c r="D3" s="7" t="s">
        <v>32</v>
      </c>
    </row>
    <row r="4" spans="1:4" ht="40.5" customHeight="1">
      <c r="A4" s="8" t="s">
        <v>244</v>
      </c>
      <c r="B4" s="9">
        <v>500</v>
      </c>
      <c r="C4" s="10">
        <v>765</v>
      </c>
      <c r="D4" s="10">
        <v>690</v>
      </c>
    </row>
    <row r="5" spans="1:4" ht="40.5" customHeight="1">
      <c r="A5" s="8" t="s">
        <v>245</v>
      </c>
      <c r="B5" s="9">
        <v>333</v>
      </c>
      <c r="C5" s="10">
        <v>510</v>
      </c>
      <c r="D5" s="10">
        <v>483</v>
      </c>
    </row>
    <row r="6" spans="1:4" ht="40.5" customHeight="1">
      <c r="A6" s="8" t="s">
        <v>246</v>
      </c>
      <c r="B6" s="9"/>
      <c r="C6" s="10"/>
      <c r="D6" s="10">
        <v>100</v>
      </c>
    </row>
    <row r="7" spans="1:4" ht="40.5" customHeight="1">
      <c r="A7" s="8" t="s">
        <v>247</v>
      </c>
      <c r="B7" s="9">
        <v>100</v>
      </c>
      <c r="C7" s="10"/>
      <c r="D7" s="10">
        <v>100</v>
      </c>
    </row>
    <row r="8" spans="1:4" ht="40.5" customHeight="1">
      <c r="A8" s="8" t="s">
        <v>248</v>
      </c>
      <c r="B8" s="9">
        <v>80</v>
      </c>
      <c r="C8" s="10"/>
      <c r="D8" s="10">
        <v>100</v>
      </c>
    </row>
    <row r="9" spans="1:4" ht="40.5" customHeight="1">
      <c r="A9" s="8" t="s">
        <v>249</v>
      </c>
      <c r="B9" s="9">
        <v>150</v>
      </c>
      <c r="C9" s="10">
        <v>100</v>
      </c>
      <c r="D9" s="10">
        <v>100</v>
      </c>
    </row>
    <row r="10" spans="1:4" ht="40.5" customHeight="1">
      <c r="A10" s="8" t="s">
        <v>250</v>
      </c>
      <c r="B10" s="9">
        <v>80</v>
      </c>
      <c r="C10" s="10">
        <v>80</v>
      </c>
      <c r="D10" s="10">
        <v>100</v>
      </c>
    </row>
    <row r="11" spans="1:4" ht="40.5" customHeight="1">
      <c r="A11" s="8" t="s">
        <v>251</v>
      </c>
      <c r="B11" s="9"/>
      <c r="C11" s="10"/>
      <c r="D11" s="10">
        <v>100</v>
      </c>
    </row>
    <row r="12" spans="1:4" ht="40.5" customHeight="1">
      <c r="A12" s="8" t="s">
        <v>252</v>
      </c>
      <c r="B12" s="9"/>
      <c r="C12" s="10"/>
      <c r="D12" s="10">
        <v>80</v>
      </c>
    </row>
    <row r="13" spans="1:4" ht="40.5" customHeight="1">
      <c r="A13" s="8" t="s">
        <v>253</v>
      </c>
      <c r="B13" s="9"/>
      <c r="C13" s="10"/>
      <c r="D13" s="10">
        <v>100</v>
      </c>
    </row>
    <row r="14" spans="1:4" ht="40.5" customHeight="1">
      <c r="A14" s="8" t="s">
        <v>254</v>
      </c>
      <c r="B14" s="9"/>
      <c r="C14" s="10"/>
      <c r="D14" s="10">
        <v>30</v>
      </c>
    </row>
    <row r="15" spans="1:4" ht="40.5" customHeight="1">
      <c r="A15" s="8" t="s">
        <v>255</v>
      </c>
      <c r="B15" s="9">
        <v>50</v>
      </c>
      <c r="C15" s="10"/>
      <c r="D15" s="10"/>
    </row>
    <row r="16" spans="1:4" ht="40.5" customHeight="1">
      <c r="A16" s="8" t="s">
        <v>256</v>
      </c>
      <c r="B16" s="9">
        <v>100</v>
      </c>
      <c r="C16" s="10"/>
      <c r="D16" s="10"/>
    </row>
    <row r="17" spans="1:4" ht="40.5" customHeight="1">
      <c r="A17" s="8" t="s">
        <v>257</v>
      </c>
      <c r="B17" s="9"/>
      <c r="C17" s="10">
        <v>878</v>
      </c>
      <c r="D17" s="10">
        <f>822-23</f>
        <v>799</v>
      </c>
    </row>
    <row r="18" spans="1:4" ht="40.5" customHeight="1">
      <c r="A18" s="8" t="s">
        <v>258</v>
      </c>
      <c r="B18" s="9"/>
      <c r="C18" s="10">
        <v>200</v>
      </c>
      <c r="D18" s="10"/>
    </row>
    <row r="19" spans="1:4" ht="40.5" customHeight="1">
      <c r="A19" s="8" t="s">
        <v>259</v>
      </c>
      <c r="B19" s="11"/>
      <c r="C19" s="10">
        <v>500</v>
      </c>
      <c r="D19" s="10"/>
    </row>
    <row r="20" spans="1:4" ht="40.5" customHeight="1">
      <c r="A20" s="8" t="s">
        <v>260</v>
      </c>
      <c r="B20" s="11">
        <v>483</v>
      </c>
      <c r="C20" s="10"/>
      <c r="D20" s="9"/>
    </row>
    <row r="21" spans="1:4" ht="40.5" customHeight="1">
      <c r="A21" s="8" t="s">
        <v>168</v>
      </c>
      <c r="B21" s="9">
        <f>SUM(B4:B20)</f>
        <v>1876</v>
      </c>
      <c r="C21" s="9">
        <f>SUM(C4:C19)</f>
        <v>3033</v>
      </c>
      <c r="D21" s="9">
        <f>SUM(D4:D19)</f>
        <v>2782</v>
      </c>
    </row>
  </sheetData>
  <mergeCells count="2">
    <mergeCell ref="A1:D1"/>
    <mergeCell ref="C2:D2"/>
  </mergeCells>
  <phoneticPr fontId="16" type="noConversion"/>
  <pageMargins left="0.90416666666666701" right="0.90416666666666701" top="1.1416666666666699" bottom="0.74791666666666701" header="0.70763888888888904" footer="0.70763888888888904"/>
  <pageSetup paperSize="9" scale="80" orientation="portrait"/>
  <headerFooter>
    <oddHeader>&amp;L国资预调05表</oddHeader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国有资本经营预算收支总表</vt:lpstr>
      <vt:lpstr>国有资本经营收入预算草案</vt:lpstr>
      <vt:lpstr>东阳市2020年度国有资本预算收入分企业明细表</vt:lpstr>
      <vt:lpstr>国有资本经营支出预算表</vt:lpstr>
      <vt:lpstr>东阳市2020年度国有资本预算支出明细表</vt:lpstr>
      <vt:lpstr>东阳市2020年度国有资本预算收入分企业明细表!Print_Area</vt:lpstr>
      <vt:lpstr>东阳市2020年度国有资本预算支出明细表!Print_Area</vt:lpstr>
      <vt:lpstr>国有资本经营收入预算草案!Print_Area</vt:lpstr>
      <vt:lpstr>国有资本经营预算收支总表!Print_Area</vt:lpstr>
      <vt:lpstr>国有资本经营支出预算表!Print_Area</vt:lpstr>
    </vt:vector>
  </TitlesOfParts>
  <Company>东阳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叶明</dc:creator>
  <cp:lastModifiedBy>Root</cp:lastModifiedBy>
  <cp:lastPrinted>2020-10-12T08:06:00Z</cp:lastPrinted>
  <dcterms:created xsi:type="dcterms:W3CDTF">2018-12-14T07:42:00Z</dcterms:created>
  <dcterms:modified xsi:type="dcterms:W3CDTF">2021-01-12T08:09:53Z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2052-10.6.0.5368</vt:lpwstr>
  </property>
</Properties>
</file>