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019年一般收" sheetId="1" r:id="rId1"/>
    <sheet name="2019年一般支" sheetId="2" r:id="rId2"/>
    <sheet name="2019年市本级一般" sheetId="3" r:id="rId3"/>
    <sheet name="2020年一般收" sheetId="4" r:id="rId4"/>
    <sheet name="2020年一般支" sheetId="5" r:id="rId5"/>
    <sheet name="2020年一般经济分类" sheetId="6" r:id="rId6"/>
    <sheet name="2020年本级一般支" sheetId="7" r:id="rId7"/>
    <sheet name="2020年一般本级经济分类" sheetId="8" r:id="rId8"/>
    <sheet name="2019年市本级基本支出经济分类科目" sheetId="12" r:id="rId9"/>
    <sheet name="20一般公共预算专项转移" sheetId="9" r:id="rId10"/>
    <sheet name="20一般债券" sheetId="11" r:id="rId11"/>
  </sheets>
  <calcPr calcId="144525"/>
</workbook>
</file>

<file path=xl/sharedStrings.xml><?xml version="1.0" encoding="utf-8"?>
<sst xmlns="http://schemas.openxmlformats.org/spreadsheetml/2006/main" count="3229" uniqueCount="1018">
  <si>
    <t>一般执01表</t>
  </si>
  <si>
    <t>东阳市2019年一般公共预算收入执行情况</t>
  </si>
  <si>
    <t>单位：万元</t>
  </si>
  <si>
    <t>科目编码</t>
  </si>
  <si>
    <t>收  入  项  目</t>
  </si>
  <si>
    <t>2018年决算</t>
  </si>
  <si>
    <t>2019年预算调整</t>
  </si>
  <si>
    <t>2019年完成</t>
  </si>
  <si>
    <t>完成预算</t>
  </si>
  <si>
    <t>增减</t>
  </si>
  <si>
    <t>备注</t>
  </si>
  <si>
    <t>类</t>
  </si>
  <si>
    <t>款</t>
  </si>
  <si>
    <t>项</t>
  </si>
  <si>
    <t>财政总收入</t>
  </si>
  <si>
    <t>一般公共预算收入</t>
  </si>
  <si>
    <t>税收收入</t>
  </si>
  <si>
    <t xml:space="preserve">  增值税(地方部分)</t>
  </si>
  <si>
    <t>建筑业招商引资</t>
  </si>
  <si>
    <t xml:space="preserve">  企业所得税(40%)</t>
  </si>
  <si>
    <t>去年同期翘尾巴税款入库抬高基数</t>
  </si>
  <si>
    <t xml:space="preserve">  个人所得税(40%)</t>
  </si>
  <si>
    <t>影视行业税收清理和自查补缴</t>
  </si>
  <si>
    <t xml:space="preserve">  资源税</t>
  </si>
  <si>
    <t>加大征收力度</t>
  </si>
  <si>
    <t xml:space="preserve">  城建税</t>
  </si>
  <si>
    <t xml:space="preserve">  房产税</t>
  </si>
  <si>
    <t xml:space="preserve">  印花税</t>
  </si>
  <si>
    <t xml:space="preserve">  土地使用税</t>
  </si>
  <si>
    <t xml:space="preserve">  土地增值税</t>
  </si>
  <si>
    <t xml:space="preserve">  车船使用税</t>
  </si>
  <si>
    <t xml:space="preserve">  耕地占用税</t>
  </si>
  <si>
    <t xml:space="preserve">  契税</t>
  </si>
  <si>
    <t xml:space="preserve">  环境保护税</t>
  </si>
  <si>
    <t xml:space="preserve">  其他税收收入</t>
  </si>
  <si>
    <t>非税收入</t>
  </si>
  <si>
    <t>降费政策</t>
  </si>
  <si>
    <t xml:space="preserve"> 专项收入</t>
  </si>
  <si>
    <t xml:space="preserve">  教育费附加收入</t>
  </si>
  <si>
    <t xml:space="preserve">  地方教育费附加收入</t>
  </si>
  <si>
    <t xml:space="preserve">  残疾人就业保障金收入</t>
  </si>
  <si>
    <t>行政事业单位征缴率提高</t>
  </si>
  <si>
    <t xml:space="preserve">  教育资金收入</t>
  </si>
  <si>
    <t>暂停计提</t>
  </si>
  <si>
    <t xml:space="preserve">  农田水利建设资金收入</t>
  </si>
  <si>
    <t xml:space="preserve">  森林植被恢复费</t>
  </si>
  <si>
    <t>历年结余清理</t>
  </si>
  <si>
    <t xml:space="preserve">  水利建设专项收入</t>
  </si>
  <si>
    <t xml:space="preserve"> 行政性收费收入</t>
  </si>
  <si>
    <t xml:space="preserve"> 罚没收入</t>
  </si>
  <si>
    <t xml:space="preserve"> 国有资本经营收入</t>
  </si>
  <si>
    <t xml:space="preserve">  国有企业计划亏损补贴</t>
  </si>
  <si>
    <t xml:space="preserve"> 国有资源有偿使用收入</t>
  </si>
  <si>
    <t xml:space="preserve">  国库存款利息收入</t>
  </si>
  <si>
    <t xml:space="preserve">  非经营性国有资产收入</t>
  </si>
  <si>
    <t xml:space="preserve">  采矿权价款收入</t>
  </si>
  <si>
    <t xml:space="preserve">  排污权出让收入</t>
  </si>
  <si>
    <t xml:space="preserve">  水资源费收入</t>
  </si>
  <si>
    <t xml:space="preserve"> 政府住房基金收入</t>
  </si>
  <si>
    <t>一般执02表</t>
  </si>
  <si>
    <t>东阳市2019年一般公共预算支出执行情况</t>
  </si>
  <si>
    <t>科目代码</t>
  </si>
  <si>
    <t>功能科目</t>
  </si>
  <si>
    <t>合   计</t>
  </si>
  <si>
    <t>一般公共服务支出</t>
  </si>
  <si>
    <t>机构改革、政策扶持方向调整等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</si>
  <si>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</si>
  <si>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</si>
  <si>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</si>
  <si>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</si>
  <si>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人大监督</t>
  </si>
  <si>
    <t xml:space="preserve">    代表工作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</si>
  <si>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</si>
  <si>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</si>
  <si>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</si>
  <si>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</si>
  <si>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</si>
  <si>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</si>
  <si>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</si>
  <si>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机关服务</t>
  </si>
  <si>
    <t xml:space="preserve">    专项服务</t>
  </si>
  <si>
    <t xml:space="preserve">    专项业务活动</t>
  </si>
  <si>
    <t xml:space="preserve">    信访事务</t>
  </si>
  <si>
    <t xml:space="preserve">    事业运行</t>
  </si>
  <si>
    <t xml:space="preserve">    其他政府办公厅(室)及相关机构事务支出</t>
  </si>
  <si>
    <t xml:space="preserve">  发展与改革事务</t>
  </si>
  <si>
    <t xml:space="preserve">    日常经济运行调节</t>
  </si>
  <si>
    <t xml:space="preserve">    社会事业发展规划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</si>
  <si>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</si>
  <si>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</si>
  <si>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</si>
  <si>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</si>
  <si>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专项统计业务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</si>
  <si>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</si>
  <si>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</si>
  <si>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</si>
  <si>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</si>
  <si>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</si>
  <si>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</si>
  <si>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</si>
  <si>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</si>
  <si>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</si>
  <si>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</si>
  <si>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</si>
  <si>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</si>
  <si>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</si>
  <si>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</si>
  <si>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</si>
  <si>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</si>
  <si>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</si>
  <si>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</si>
  <si>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</si>
  <si>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</si>
  <si>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</si>
  <si>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检验检疫</t>
  </si>
  <si>
    <t xml:space="preserve">  人力资源事务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</si>
  <si>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</si>
  <si>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</si>
  <si>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</si>
  <si>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</si>
  <si>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</si>
  <si>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其他纪检监察事务支出</t>
  </si>
  <si>
    <t xml:space="preserve">  商贸事务</t>
  </si>
  <si>
    <t xml:space="preserve">    对外贸易管理</t>
  </si>
  <si>
    <t xml:space="preserve">    国内贸易管理</t>
  </si>
  <si>
    <t xml:space="preserve">    招商引资</t>
  </si>
  <si>
    <t xml:space="preserve">    其他商贸事务支出</t>
  </si>
  <si>
    <t xml:space="preserve">  工商行政管理事务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</si>
  <si>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</si>
  <si>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</si>
  <si>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</si>
  <si>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</si>
  <si>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</si>
  <si>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质量技术监督行政执法及业务管理</t>
  </si>
  <si>
    <t xml:space="preserve">    其他质量技术监督与检验检疫事务支出</t>
  </si>
  <si>
    <t xml:space="preserve">  民族事务</t>
  </si>
  <si>
    <t xml:space="preserve">    其他民族事务支出</t>
  </si>
  <si>
    <t xml:space="preserve">  港澳台事务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</si>
  <si>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</si>
  <si>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</si>
  <si>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</si>
  <si>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</si>
  <si>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</si>
  <si>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</si>
  <si>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</si>
  <si>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工会疗养休养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</si>
  <si>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</si>
  <si>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</si>
  <si>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</si>
  <si>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</si>
  <si>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</si>
  <si>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</si>
  <si>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</si>
  <si>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</si>
  <si>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</si>
  <si>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</si>
  <si>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</si>
  <si>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</si>
  <si>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</si>
  <si>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</si>
  <si>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其他共产党事务支出</t>
  </si>
  <si>
    <t xml:space="preserve">    其他共产党事务支出</t>
  </si>
  <si>
    <t xml:space="preserve">  市场监督管理事务</t>
  </si>
  <si>
    <t xml:space="preserve">    市场监督管理专项</t>
  </si>
  <si>
    <t xml:space="preserve">    认证认可监督管理</t>
  </si>
  <si>
    <t xml:space="preserve">    标准化管理</t>
  </si>
  <si>
    <t xml:space="preserve">    药品事务</t>
  </si>
  <si>
    <t xml:space="preserve">    医疗器械事务</t>
  </si>
  <si>
    <t xml:space="preserve">    其他市场监督管理事务</t>
  </si>
  <si>
    <t xml:space="preserve">  其他一般公共服务支出</t>
  </si>
  <si>
    <t xml:space="preserve">    其他一般公共服务支出</t>
  </si>
  <si>
    <t>国防支出</t>
  </si>
  <si>
    <t xml:space="preserve">  国防动员</t>
  </si>
  <si>
    <t xml:space="preserve">    兵役征集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</si>
  <si>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</si>
  <si>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</si>
  <si>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</si>
  <si>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</si>
  <si>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</t>
  </si>
  <si>
    <t xml:space="preserve">    其他国防支出</t>
  </si>
  <si>
    <t>公共安全支出</t>
  </si>
  <si>
    <t>协辅警提标、雪亮工程</t>
  </si>
  <si>
    <t xml:space="preserve">  武装警察部队</t>
  </si>
  <si>
    <t xml:space="preserve">    消防</t>
  </si>
  <si>
    <t xml:space="preserve">    武装警察部队</t>
  </si>
  <si>
    <t xml:space="preserve">  公安</t>
  </si>
  <si>
    <t xml:space="preserve">    治安管理</t>
  </si>
  <si>
    <t xml:space="preserve">    国内安全保卫</t>
  </si>
  <si>
    <t xml:space="preserve">    刑事侦查</t>
  </si>
  <si>
    <r>
      <rPr>
        <sz val="10"/>
        <color indexed="8"/>
        <rFont val="宋体"/>
        <charset val="134"/>
      </rPr>
      <t xml:space="preserve">    经济犯罪侦查</t>
    </r>
  </si>
  <si>
    <t xml:space="preserve">    禁毒管理</t>
  </si>
  <si>
    <t xml:space="preserve">    道路交通管理</t>
  </si>
  <si>
    <t xml:space="preserve">    网络侦控管理</t>
  </si>
  <si>
    <t xml:space="preserve">    拘押收教场所管理</t>
  </si>
  <si>
    <t xml:space="preserve">    警犬繁育及训养</t>
  </si>
  <si>
    <t xml:space="preserve">    执法办案</t>
  </si>
  <si>
    <t xml:space="preserve">    其他公安支出</t>
  </si>
  <si>
    <t xml:space="preserve">  检察</t>
  </si>
  <si>
    <t xml:space="preserve">    其他检察支出</t>
  </si>
  <si>
    <t xml:space="preserve">  法院</t>
  </si>
  <si>
    <t xml:space="preserve">    案件执行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</si>
  <si>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</si>
  <si>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</si>
  <si>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</si>
  <si>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</si>
  <si>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</si>
  <si>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</si>
  <si>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社区矫正</t>
  </si>
  <si>
    <t xml:space="preserve">    其他司法支出</t>
  </si>
  <si>
    <t xml:space="preserve">  其他公共安全支出</t>
  </si>
  <si>
    <t xml:space="preserve">    其他公共安全支出</t>
  </si>
  <si>
    <t xml:space="preserve">    其他消防</t>
  </si>
  <si>
    <t>教育支出</t>
  </si>
  <si>
    <t>教育基建和装备投入增加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</si>
  <si>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</si>
  <si>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</si>
  <si>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</si>
  <si>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</si>
  <si>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</si>
  <si>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</si>
  <si>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</si>
  <si>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</si>
  <si>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</si>
  <si>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</si>
  <si>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</si>
  <si>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</si>
  <si>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  高等职业教育</t>
  </si>
  <si>
    <t xml:space="preserve">    其他职业教育支出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</si>
  <si>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</si>
  <si>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</si>
  <si>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</si>
  <si>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</si>
  <si>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</si>
  <si>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</si>
  <si>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其他进修及培训</t>
  </si>
  <si>
    <t xml:space="preserve">  教育费附加安排的支出</t>
  </si>
  <si>
    <r>
      <rPr>
        <sz val="10"/>
        <color indexed="8"/>
        <rFont val="宋体"/>
        <charset val="134"/>
      </rPr>
      <t xml:space="preserve">    农村中小学校舍建设</t>
    </r>
  </si>
  <si>
    <t xml:space="preserve">    城市中小学校舍建设</t>
  </si>
  <si>
    <t xml:space="preserve">    其他教育费附加安排的支出</t>
  </si>
  <si>
    <t xml:space="preserve">  其他教育支出</t>
  </si>
  <si>
    <t xml:space="preserve">    其他教育支出</t>
  </si>
  <si>
    <t>科学技术支出</t>
  </si>
  <si>
    <t>省市专项增加</t>
  </si>
  <si>
    <t xml:space="preserve">  科学技术管理事务</t>
  </si>
  <si>
    <t xml:space="preserve">    其他科学技术管理事务支出</t>
  </si>
  <si>
    <t xml:space="preserve">  应用研究</t>
  </si>
  <si>
    <t xml:space="preserve">    机构运行</t>
  </si>
  <si>
    <t xml:space="preserve">    社会公益研究</t>
  </si>
  <si>
    <t xml:space="preserve">  技术研究与开发</t>
  </si>
  <si>
    <t xml:space="preserve">    应用技术研究与开发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</si>
  <si>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</si>
  <si>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</si>
  <si>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</si>
  <si>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</si>
  <si>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</si>
  <si>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</si>
  <si>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</si>
  <si>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</si>
  <si>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其他科学技术普及支出</t>
  </si>
  <si>
    <t xml:space="preserve">  科技交流与合作</t>
  </si>
  <si>
    <t xml:space="preserve">    其他科技交流与合作支出</t>
  </si>
  <si>
    <t xml:space="preserve">  其他科学技术支出</t>
  </si>
  <si>
    <t xml:space="preserve">    科技奖励</t>
  </si>
  <si>
    <t xml:space="preserve">    其他科学技术支出</t>
  </si>
  <si>
    <t>文化旅游体育与传媒支出</t>
  </si>
  <si>
    <t>公共文化建设与文化礼堂补助</t>
  </si>
  <si>
    <t xml:space="preserve">  文化和旅游</t>
  </si>
  <si>
    <t xml:space="preserve">    图书馆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</si>
  <si>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</si>
  <si>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</si>
  <si>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</si>
  <si>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</si>
  <si>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</si>
  <si>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</si>
  <si>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</si>
  <si>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</si>
  <si>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</si>
  <si>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</si>
  <si>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</si>
  <si>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</si>
  <si>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</si>
  <si>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</si>
  <si>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</si>
  <si>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其他体育支出</t>
  </si>
  <si>
    <t xml:space="preserve">  新闻出版广播影视</t>
  </si>
  <si>
    <t xml:space="preserve">    电视</t>
  </si>
  <si>
    <t xml:space="preserve">    电影</t>
  </si>
  <si>
    <t xml:space="preserve">    其他新闻出版广播影视支出</t>
  </si>
  <si>
    <t xml:space="preserve">  新闻出版电影</t>
  </si>
  <si>
    <t xml:space="preserve">  广播电视</t>
  </si>
  <si>
    <t xml:space="preserve">    其他广播电视支出</t>
  </si>
  <si>
    <t xml:space="preserve">  其他文化体育与传媒支出</t>
  </si>
  <si>
    <t xml:space="preserve">    宣传文化发展专项支出</t>
  </si>
  <si>
    <t xml:space="preserve">    文化产业发展专项支出</t>
  </si>
  <si>
    <t xml:space="preserve">    其他文化体育与传媒支出</t>
  </si>
  <si>
    <t>社会保障和就业支出</t>
  </si>
  <si>
    <t>对养老基金补助增加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</si>
  <si>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</si>
  <si>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</si>
  <si>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</si>
  <si>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</si>
  <si>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</si>
  <si>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</si>
  <si>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</si>
  <si>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</si>
  <si>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</si>
  <si>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</si>
  <si>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</si>
  <si>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</si>
  <si>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</si>
  <si>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</si>
  <si>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</si>
  <si>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</si>
  <si>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</si>
  <si>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</si>
  <si>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</si>
  <si>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</si>
  <si>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</si>
  <si>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</si>
  <si>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就业补助</t>
  </si>
  <si>
    <t xml:space="preserve">    职业培训补贴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</si>
  <si>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</si>
  <si>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</si>
  <si>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</si>
  <si>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</si>
  <si>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</si>
  <si>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</si>
  <si>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</si>
  <si>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</si>
  <si>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</si>
  <si>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</si>
  <si>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</si>
  <si>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</si>
  <si>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</si>
  <si>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</si>
  <si>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</si>
  <si>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</si>
  <si>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</si>
  <si>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</si>
  <si>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</si>
  <si>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</si>
  <si>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</si>
  <si>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</si>
  <si>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</si>
  <si>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</si>
  <si>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</si>
  <si>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</si>
  <si>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</si>
  <si>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</si>
  <si>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</si>
  <si>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</si>
  <si>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</si>
  <si>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</si>
  <si>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</si>
  <si>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</si>
  <si>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</si>
  <si>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</si>
  <si>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</si>
  <si>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</si>
  <si>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</si>
  <si>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</si>
  <si>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</si>
  <si>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</si>
  <si>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</si>
  <si>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</si>
  <si>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</si>
  <si>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财政对其他社会保险基金的补助</t>
  </si>
  <si>
    <t xml:space="preserve">    其他财政对社会保险基金的补助</t>
  </si>
  <si>
    <t xml:space="preserve">  退役军人管理事务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</si>
  <si>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</si>
  <si>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</si>
  <si>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</si>
  <si>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</si>
  <si>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</si>
  <si>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</si>
  <si>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</si>
  <si>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</si>
  <si>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</si>
  <si>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精神病医院</t>
  </si>
  <si>
    <t xml:space="preserve">    妇产医院</t>
  </si>
  <si>
    <t xml:space="preserve">    其他专科医院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</si>
  <si>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</si>
  <si>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</si>
  <si>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</si>
  <si>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</si>
  <si>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</si>
  <si>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</si>
  <si>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</si>
  <si>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</si>
  <si>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</si>
  <si>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</si>
  <si>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</si>
  <si>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</si>
  <si>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</si>
  <si>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</si>
  <si>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其他计划生育事务支出</t>
  </si>
  <si>
    <t xml:space="preserve">  食品和药品监督管理事务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</si>
  <si>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</si>
  <si>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</si>
  <si>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</si>
  <si>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公务员医疗补助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</si>
  <si>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</si>
  <si>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</si>
  <si>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</si>
  <si>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医疗救助</t>
  </si>
  <si>
    <t xml:space="preserve">    其他医疗救助支出</t>
  </si>
  <si>
    <t xml:space="preserve">  医疗保障管理事务</t>
  </si>
  <si>
    <t xml:space="preserve">    其他医疗保障管理事务支出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</si>
  <si>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</si>
  <si>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</si>
  <si>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</si>
  <si>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 其他卫生健康支出</t>
  </si>
  <si>
    <t>节能环保支出</t>
  </si>
  <si>
    <t>新增南马污水厂二期工程及化学工贸污染地块修复支出</t>
  </si>
  <si>
    <t xml:space="preserve">  环境保护管理事务</t>
  </si>
  <si>
    <t xml:space="preserve">    生态环境保护宣传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</si>
  <si>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</si>
  <si>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</si>
  <si>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</si>
  <si>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</si>
  <si>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</si>
  <si>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</si>
  <si>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其他污染防治支出</t>
  </si>
  <si>
    <t xml:space="preserve">  自然生态保护</t>
  </si>
  <si>
    <t xml:space="preserve">    农村环境保护</t>
  </si>
  <si>
    <t xml:space="preserve">  天然林保护</t>
  </si>
  <si>
    <t xml:space="preserve">    停伐补助</t>
  </si>
  <si>
    <t xml:space="preserve">  污染减排</t>
  </si>
  <si>
    <t xml:space="preserve">     其他污染减排支出</t>
  </si>
  <si>
    <t xml:space="preserve">  循环经济</t>
  </si>
  <si>
    <t xml:space="preserve">     循环经济</t>
  </si>
  <si>
    <t xml:space="preserve">  能源管理事务</t>
  </si>
  <si>
    <t xml:space="preserve">    其他能源管理事务支出</t>
  </si>
  <si>
    <t xml:space="preserve">  其他节能环保支出</t>
  </si>
  <si>
    <t xml:space="preserve">    其他节能环保支出</t>
  </si>
  <si>
    <t>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</si>
  <si>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</si>
  <si>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</si>
  <si>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</si>
  <si>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</si>
  <si>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</si>
  <si>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</si>
  <si>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</si>
  <si>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</si>
  <si>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</si>
  <si>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</si>
  <si>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</si>
  <si>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</si>
  <si>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 xml:space="preserve">    其他城乡社区支出(项)</t>
  </si>
  <si>
    <t>农林水支出</t>
  </si>
  <si>
    <t>2018年债券安排提高基数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</si>
  <si>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</si>
  <si>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</si>
  <si>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</si>
  <si>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</si>
  <si>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</si>
  <si>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</si>
  <si>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</si>
  <si>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农业生产支持补贴</t>
  </si>
  <si>
    <t xml:space="preserve">    农业组织化与产业化经营</t>
  </si>
  <si>
    <t xml:space="preserve">    农业资源保护修复与利用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</si>
  <si>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</si>
  <si>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</si>
  <si>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</si>
  <si>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</si>
  <si>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</si>
  <si>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</si>
  <si>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</si>
  <si>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森林资源监测</t>
  </si>
  <si>
    <t xml:space="preserve">    森林生态效益补偿</t>
  </si>
  <si>
    <t xml:space="preserve">    动植物保护</t>
  </si>
  <si>
    <t xml:space="preserve">    湿地保护</t>
  </si>
  <si>
    <t xml:space="preserve">    执法与监督</t>
  </si>
  <si>
    <t xml:space="preserve">    林业检疫检测</t>
  </si>
  <si>
    <t xml:space="preserve">    产业化管理</t>
  </si>
  <si>
    <t xml:space="preserve">    防灾减灾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</si>
  <si>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</si>
  <si>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</si>
  <si>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</si>
  <si>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</si>
  <si>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</si>
  <si>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</si>
  <si>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</si>
  <si>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</si>
  <si>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</si>
  <si>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</si>
  <si>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</si>
  <si>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</si>
  <si>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水利技术推广</t>
  </si>
  <si>
    <t xml:space="preserve">    大中型水库移民后期扶持专项支出</t>
  </si>
  <si>
    <t xml:space="preserve">    水利安全监督</t>
  </si>
  <si>
    <t xml:space="preserve">    其他水利支出</t>
  </si>
  <si>
    <t xml:space="preserve">  扶贫</t>
  </si>
  <si>
    <t xml:space="preserve">    社会发展</t>
  </si>
  <si>
    <t xml:space="preserve">    扶贫贷款奖补和贴息</t>
  </si>
  <si>
    <t xml:space="preserve">    其他扶贫支出</t>
  </si>
  <si>
    <t xml:space="preserve">  农业综合开发</t>
  </si>
  <si>
    <t xml:space="preserve">    土地治理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</si>
  <si>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</si>
  <si>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</si>
  <si>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</si>
  <si>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</si>
  <si>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其他农村综合改革支出</t>
  </si>
  <si>
    <t xml:space="preserve">  普惠金融发展支出</t>
  </si>
  <si>
    <t xml:space="preserve">    其他普惠金融发展支出</t>
  </si>
  <si>
    <t xml:space="preserve">  其他农林水支出</t>
  </si>
  <si>
    <t xml:space="preserve">    其他农林水支出</t>
  </si>
  <si>
    <t>交通运输支出</t>
  </si>
  <si>
    <t>省市专项减少</t>
  </si>
  <si>
    <t xml:space="preserve">  公路水路运输</t>
  </si>
  <si>
    <t xml:space="preserve">    公路养护</t>
  </si>
  <si>
    <t xml:space="preserve">    公路运输管理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</si>
  <si>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</si>
  <si>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</si>
  <si>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</si>
  <si>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</si>
  <si>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</si>
  <si>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</si>
  <si>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</si>
  <si>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</si>
  <si>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</si>
  <si>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车辆购置税其他支出</t>
  </si>
  <si>
    <t xml:space="preserve">  其他交通运输支出</t>
  </si>
  <si>
    <t xml:space="preserve">    其他交通运输支出</t>
  </si>
  <si>
    <t>资源勘探信息等支出</t>
  </si>
  <si>
    <t>科目调整</t>
  </si>
  <si>
    <t xml:space="preserve">  资源勘探开发</t>
  </si>
  <si>
    <t xml:space="preserve">  制造业</t>
  </si>
  <si>
    <t xml:space="preserve">    医药制造业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</si>
  <si>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</si>
  <si>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</si>
  <si>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</si>
  <si>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</si>
  <si>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工业和信息产业支持</t>
  </si>
  <si>
    <t xml:space="preserve">    其他工业和信息产业监管支出</t>
  </si>
  <si>
    <t xml:space="preserve">  安全生产监管</t>
  </si>
  <si>
    <t xml:space="preserve">    其他安全生产监管支出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</si>
  <si>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</si>
  <si>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</si>
  <si>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</si>
  <si>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其他支持中小企业发展和管理支出</t>
  </si>
  <si>
    <t>商业服务业等支出</t>
  </si>
  <si>
    <t xml:space="preserve">  商业流通事务</t>
  </si>
  <si>
    <t xml:space="preserve">    市场监测及信息管理</t>
  </si>
  <si>
    <t xml:space="preserve">  旅游业管理与服务支出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</si>
  <si>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</si>
  <si>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</si>
  <si>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</si>
  <si>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其他涉外发展服务支出</t>
  </si>
  <si>
    <t xml:space="preserve">  其他商业服务业等支出</t>
  </si>
  <si>
    <t xml:space="preserve">    其他商业服务业等支出</t>
  </si>
  <si>
    <t>金融支出</t>
  </si>
  <si>
    <t xml:space="preserve">  金融部门行政支出</t>
  </si>
  <si>
    <t xml:space="preserve">    金融部门其他行政支出</t>
  </si>
  <si>
    <t xml:space="preserve">  金融发展支出</t>
  </si>
  <si>
    <t xml:space="preserve">    其他金融发展支出</t>
  </si>
  <si>
    <t xml:space="preserve">  其他金融支出</t>
  </si>
  <si>
    <t xml:space="preserve">    其他金融支出</t>
  </si>
  <si>
    <t>援助其他地区支出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</si>
  <si>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</si>
  <si>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</si>
  <si>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</si>
  <si>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</si>
  <si>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土地资源调查</t>
  </si>
  <si>
    <t xml:space="preserve">    土地资源利用与保护</t>
  </si>
  <si>
    <t xml:space="preserve">    自然资源行业业务管理</t>
  </si>
  <si>
    <t xml:space="preserve">    自然资源调查</t>
  </si>
  <si>
    <t xml:space="preserve">    国土整治</t>
  </si>
  <si>
    <t xml:space="preserve">    地质矿产资源利用与保护</t>
  </si>
  <si>
    <t xml:space="preserve">    其他自然资源事务支出</t>
  </si>
  <si>
    <t xml:space="preserve">  测绘事务</t>
  </si>
  <si>
    <t xml:space="preserve">    基础测绘</t>
  </si>
  <si>
    <t xml:space="preserve">  气象事务</t>
  </si>
  <si>
    <t xml:space="preserve">    气象事业机构</t>
  </si>
  <si>
    <t xml:space="preserve">    其他气象事务支出</t>
  </si>
  <si>
    <t xml:space="preserve">  其他自然资源海洋气象等支出</t>
  </si>
  <si>
    <t xml:space="preserve">    其他自然资源海洋气象等支出</t>
  </si>
  <si>
    <t>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</si>
  <si>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</si>
  <si>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</si>
  <si>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</si>
  <si>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</si>
  <si>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</si>
  <si>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</si>
  <si>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</si>
  <si>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</si>
  <si>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</si>
  <si>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</si>
  <si>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</si>
  <si>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</si>
  <si>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>机构调整</t>
  </si>
  <si>
    <t xml:space="preserve">  粮油事务</t>
  </si>
  <si>
    <t xml:space="preserve">    粮食财务挂账利息补贴</t>
  </si>
  <si>
    <t xml:space="preserve">    其他粮油事务支出</t>
  </si>
  <si>
    <t xml:space="preserve">  粮油储备</t>
  </si>
  <si>
    <t xml:space="preserve">    其他粮油储备支出</t>
  </si>
  <si>
    <t>灾害防治及应急管理支出</t>
  </si>
  <si>
    <t xml:space="preserve">  应急管理事务</t>
  </si>
  <si>
    <t xml:space="preserve">    安全监管</t>
  </si>
  <si>
    <t xml:space="preserve">    安全生产基础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</si>
  <si>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</si>
  <si>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</si>
  <si>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</si>
  <si>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</si>
  <si>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</si>
  <si>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</si>
  <si>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</si>
  <si>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自然灾害救灾及恢复重建支出</t>
  </si>
  <si>
    <t xml:space="preserve">    自然灾害灾后重建补助</t>
  </si>
  <si>
    <t>其他支出</t>
  </si>
  <si>
    <t xml:space="preserve">   其他支出</t>
  </si>
  <si>
    <t>债务付息支出</t>
  </si>
  <si>
    <t>地方债券利息增加</t>
  </si>
  <si>
    <t xml:space="preserve">  地方政府一般债务付息支出</t>
  </si>
  <si>
    <t xml:space="preserve">    地方政府一般债券付息支出</t>
  </si>
  <si>
    <t>债务发行费用支出</t>
  </si>
  <si>
    <t>新增债券减少</t>
  </si>
  <si>
    <t xml:space="preserve">  地方政府一般债务发行费用支出</t>
  </si>
  <si>
    <t>一般执03表</t>
  </si>
  <si>
    <t>东阳市本级2019年一般公共预算支出执行情况</t>
  </si>
  <si>
    <t>2018年完成</t>
  </si>
  <si>
    <t>机构改革、科目调整等</t>
  </si>
  <si>
    <t>协辅警待遇提标、雪亮工程</t>
  </si>
  <si>
    <t xml:space="preserve">    经济犯罪侦查</t>
  </si>
  <si>
    <t>基建和装备投入增加</t>
  </si>
  <si>
    <t xml:space="preserve">    农村中小学校舍建设</t>
  </si>
  <si>
    <t>对养老金补助增加</t>
  </si>
  <si>
    <t>2018年债券安排抬高基数</t>
  </si>
  <si>
    <t>一般预01表</t>
  </si>
  <si>
    <t>东阳市2020年一般公共预算收入草案</t>
  </si>
  <si>
    <t xml:space="preserve">     单位：万元</t>
  </si>
  <si>
    <t>2020年预算</t>
  </si>
  <si>
    <t>减税影响</t>
  </si>
  <si>
    <t>历史楼盘清理基本结束</t>
  </si>
  <si>
    <t>二手房交易增加</t>
  </si>
  <si>
    <t>政策调整</t>
  </si>
  <si>
    <t>一般预02表</t>
  </si>
  <si>
    <t>东阳市2020年一般公共预算支出草案</t>
  </si>
  <si>
    <t>科目名称</t>
  </si>
  <si>
    <t>2019年预算</t>
  </si>
  <si>
    <r>
      <rPr>
        <sz val="8"/>
        <rFont val="宋体"/>
        <charset val="134"/>
      </rPr>
      <t>2019年含提前下达债券</t>
    </r>
    <r>
      <rPr>
        <sz val="8"/>
        <rFont val="Times New Roman"/>
        <charset val="134"/>
      </rPr>
      <t>4</t>
    </r>
    <r>
      <rPr>
        <sz val="8"/>
        <rFont val="宋体"/>
        <charset val="134"/>
      </rPr>
      <t>亿元；</t>
    </r>
    <r>
      <rPr>
        <sz val="8"/>
        <rFont val="Times New Roman"/>
        <charset val="134"/>
      </rPr>
      <t>2019</t>
    </r>
    <r>
      <rPr>
        <sz val="8"/>
        <rFont val="宋体"/>
        <charset val="134"/>
      </rPr>
      <t>年收入增幅从</t>
    </r>
    <r>
      <rPr>
        <sz val="8"/>
        <rFont val="Times New Roman"/>
        <charset val="134"/>
      </rPr>
      <t>9%</t>
    </r>
    <r>
      <rPr>
        <sz val="8"/>
        <rFont val="宋体"/>
        <charset val="134"/>
      </rPr>
      <t>调减至</t>
    </r>
    <r>
      <rPr>
        <sz val="8"/>
        <rFont val="Times New Roman"/>
        <charset val="134"/>
      </rPr>
      <t>6.3%</t>
    </r>
  </si>
  <si>
    <t>人才投入、知识产权奖励及四个平台人员下沉费用增加</t>
  </si>
  <si>
    <t xml:space="preserve">  政府办公厅（室）及相关机构事务</t>
  </si>
  <si>
    <t xml:space="preserve">    其他政府办公厅（室）及相关机构事务支出</t>
  </si>
  <si>
    <t xml:space="preserve">    战略规划与实施</t>
  </si>
  <si>
    <t xml:space="preserve">    其他海关事务支出</t>
  </si>
  <si>
    <t xml:space="preserve">  党委办公厅（室）及相关机构事务</t>
  </si>
  <si>
    <t xml:space="preserve">    其他党委办公厅（室）及相关机构事务支出</t>
  </si>
  <si>
    <t xml:space="preserve">  网信事务</t>
  </si>
  <si>
    <t xml:space="preserve">    市场主体管理</t>
  </si>
  <si>
    <t xml:space="preserve">    市场秩序执法</t>
  </si>
  <si>
    <t xml:space="preserve">    质量基础</t>
  </si>
  <si>
    <t xml:space="preserve">    质量安全监管</t>
  </si>
  <si>
    <r>
      <rPr>
        <sz val="8"/>
        <rFont val="宋体"/>
        <charset val="134"/>
      </rPr>
      <t>省人防专项增加</t>
    </r>
  </si>
  <si>
    <t xml:space="preserve">    人民防空</t>
  </si>
  <si>
    <r>
      <rPr>
        <sz val="8"/>
        <rFont val="宋体"/>
        <charset val="134"/>
      </rPr>
      <t>协辅警待遇提标</t>
    </r>
  </si>
  <si>
    <t xml:space="preserve">    法制建设</t>
  </si>
  <si>
    <r>
      <rPr>
        <sz val="8"/>
        <rFont val="宋体"/>
        <charset val="134"/>
      </rPr>
      <t>学前教育投入增加</t>
    </r>
  </si>
  <si>
    <t xml:space="preserve">    中等职业教育</t>
  </si>
  <si>
    <r>
      <rPr>
        <sz val="8"/>
        <rFont val="宋体"/>
        <charset val="134"/>
      </rPr>
      <t>增加非遗街区补助、文艺精品奖等</t>
    </r>
  </si>
  <si>
    <t xml:space="preserve">    体育场馆</t>
  </si>
  <si>
    <t xml:space="preserve">  其他文化旅游体育与传媒支出</t>
  </si>
  <si>
    <t xml:space="preserve">    其他文化旅游体育与传媒支出</t>
  </si>
  <si>
    <r>
      <rPr>
        <sz val="8"/>
        <rFont val="宋体"/>
        <charset val="134"/>
      </rPr>
      <t>财政对机关养老金补助增加、退役军人社保接续政策新增</t>
    </r>
  </si>
  <si>
    <t xml:space="preserve">    劳动人事争议调解仲裁</t>
  </si>
  <si>
    <t xml:space="preserve">    社会组织管理</t>
  </si>
  <si>
    <t xml:space="preserve">    基层政权建设和社区治理</t>
  </si>
  <si>
    <t xml:space="preserve">  行政事业单位养老支出</t>
  </si>
  <si>
    <t xml:space="preserve">    其他行政事业单位养老支出</t>
  </si>
  <si>
    <t xml:space="preserve">  财政代缴社会保险费支出</t>
  </si>
  <si>
    <t xml:space="preserve">    财政代缴其他社会保险费支出</t>
  </si>
  <si>
    <r>
      <rPr>
        <sz val="8"/>
        <rFont val="宋体"/>
        <charset val="134"/>
      </rPr>
      <t>财政对城乡居民医保补助增加</t>
    </r>
  </si>
  <si>
    <t xml:space="preserve">    中医（民族）医院</t>
  </si>
  <si>
    <t xml:space="preserve">    妇幼保健医院</t>
  </si>
  <si>
    <t xml:space="preserve">    重大公共卫生服务</t>
  </si>
  <si>
    <t xml:space="preserve">    城乡医疗救助</t>
  </si>
  <si>
    <t xml:space="preserve">  优抚对象医疗</t>
  </si>
  <si>
    <t xml:space="preserve">    优抚对象医疗补助</t>
  </si>
  <si>
    <t xml:space="preserve">    医疗保障经办事务</t>
  </si>
  <si>
    <t xml:space="preserve">    其他卫生健康支出</t>
  </si>
  <si>
    <r>
      <rPr>
        <sz val="8"/>
        <rFont val="宋体"/>
        <charset val="134"/>
      </rPr>
      <t>老旧营运车淘汰补助</t>
    </r>
  </si>
  <si>
    <t xml:space="preserve">    其他污染减排支出</t>
  </si>
  <si>
    <t xml:space="preserve">    循环经济</t>
  </si>
  <si>
    <r>
      <rPr>
        <sz val="8"/>
        <rFont val="宋体"/>
        <charset val="134"/>
      </rPr>
      <t>支出口径调整</t>
    </r>
  </si>
  <si>
    <t xml:space="preserve">  建设市场管理与监督</t>
  </si>
  <si>
    <t xml:space="preserve">    建设市场管理与监督</t>
  </si>
  <si>
    <t xml:space="preserve">  农业农村</t>
  </si>
  <si>
    <t xml:space="preserve">    行业业务管理</t>
  </si>
  <si>
    <t xml:space="preserve">    农业生产发展</t>
  </si>
  <si>
    <t xml:space="preserve">    农村合作经济</t>
  </si>
  <si>
    <t xml:space="preserve">    成品油价格改革对渔业的补贴</t>
  </si>
  <si>
    <t xml:space="preserve">    其他农业农村支出</t>
  </si>
  <si>
    <t xml:space="preserve">    森林资源培育</t>
  </si>
  <si>
    <t xml:space="preserve">    林业草原防灾减灾</t>
  </si>
  <si>
    <t xml:space="preserve">    信息管理</t>
  </si>
  <si>
    <t xml:space="preserve">    水利建设征地及移民支出</t>
  </si>
  <si>
    <t xml:space="preserve">    农村基础设施建设</t>
  </si>
  <si>
    <t>资源勘探工业信息等支出</t>
  </si>
  <si>
    <t xml:space="preserve">    中小企业发展专项</t>
  </si>
  <si>
    <r>
      <rPr>
        <sz val="8"/>
        <rFont val="宋体"/>
        <charset val="134"/>
      </rPr>
      <t>科目调整</t>
    </r>
  </si>
  <si>
    <r>
      <rPr>
        <sz val="8"/>
        <rFont val="宋体"/>
        <charset val="134"/>
      </rPr>
      <t>职能划转</t>
    </r>
  </si>
  <si>
    <t xml:space="preserve">    自然资源利用与保护</t>
  </si>
  <si>
    <t xml:space="preserve">    自然资源调查与确权登记</t>
  </si>
  <si>
    <t xml:space="preserve">    地质勘查与矿产资源管理</t>
  </si>
  <si>
    <t xml:space="preserve">    基础测绘与地理信息监管</t>
  </si>
  <si>
    <r>
      <rPr>
        <sz val="8"/>
        <rFont val="宋体"/>
        <charset val="134"/>
      </rPr>
      <t>公积金提标</t>
    </r>
  </si>
  <si>
    <t xml:space="preserve">  重要商品储备</t>
  </si>
  <si>
    <t xml:space="preserve">    其他重要商品储备支出</t>
  </si>
  <si>
    <t xml:space="preserve">    应急救援</t>
  </si>
  <si>
    <t xml:space="preserve">    其他自然灾害救灾及恢复重建支出</t>
  </si>
  <si>
    <t>预备费</t>
  </si>
  <si>
    <r>
      <rPr>
        <sz val="8"/>
        <rFont val="宋体"/>
        <charset val="134"/>
      </rPr>
      <t>职务职级改革预留</t>
    </r>
  </si>
  <si>
    <t xml:space="preserve">  年初预留</t>
  </si>
  <si>
    <r>
      <rPr>
        <sz val="8"/>
        <rFont val="宋体"/>
        <charset val="134"/>
      </rPr>
      <t>新增债券利息支出</t>
    </r>
  </si>
  <si>
    <t>一般预03表</t>
  </si>
  <si>
    <t>东阳市2020年一般公共预算支出（政府经济分类）草案</t>
  </si>
  <si>
    <t>合计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</si>
  <si>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</si>
  <si>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</si>
  <si>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</si>
  <si>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</si>
  <si>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</si>
  <si>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</si>
  <si>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</si>
  <si>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</si>
  <si>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</si>
  <si>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</si>
  <si>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</si>
  <si>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</si>
  <si>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</si>
  <si>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</si>
  <si>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维修（护）费</t>
  </si>
  <si>
    <t xml:space="preserve">  其他商品和服务支出</t>
  </si>
  <si>
    <t>机关资本性支出（一）</t>
  </si>
  <si>
    <t xml:space="preserve">  房屋建筑物构建</t>
  </si>
  <si>
    <t xml:space="preserve">  基础设施建设</t>
  </si>
  <si>
    <t xml:space="preserve">  公务用车购置</t>
  </si>
  <si>
    <t xml:space="preserve">  设备购置</t>
  </si>
  <si>
    <t xml:space="preserve">  大型修缮</t>
  </si>
  <si>
    <t xml:space="preserve">  其他资本性支出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</si>
  <si>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</si>
  <si>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</si>
  <si>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</si>
  <si>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</si>
  <si>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</si>
  <si>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资本性支出（一）</t>
  </si>
  <si>
    <t>对企业补助</t>
  </si>
  <si>
    <t xml:space="preserve">  费用补贴</t>
  </si>
  <si>
    <t xml:space="preserve">  利息补贴</t>
  </si>
  <si>
    <t xml:space="preserve">  其他对企业补助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</si>
  <si>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</si>
  <si>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</si>
  <si>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</si>
  <si>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</si>
  <si>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</si>
  <si>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</si>
  <si>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</si>
  <si>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</si>
  <si>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</si>
  <si>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</si>
  <si>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国内债务发行费用</t>
  </si>
  <si>
    <t>预备费及预留</t>
  </si>
  <si>
    <t xml:space="preserve">  预备费</t>
  </si>
  <si>
    <t xml:space="preserve">  预留</t>
  </si>
  <si>
    <t xml:space="preserve">  对民间非营利组织和群众性自治组织补贴</t>
  </si>
  <si>
    <t>一般预04表</t>
  </si>
  <si>
    <t>东阳市本级2020年一般公共预算支出草案</t>
  </si>
  <si>
    <t>一般债较去年同期减少4亿；19年预算调整一般公共预算收入增幅由年初的9%降为6.3%</t>
  </si>
  <si>
    <t>人才投入、知识产权奖励</t>
  </si>
  <si>
    <t>省人防专项增加</t>
  </si>
  <si>
    <t>协辅警待遇提标</t>
  </si>
  <si>
    <t>学前教育投入增加</t>
  </si>
  <si>
    <t>增加非遗街区补助、文艺精品奖等</t>
  </si>
  <si>
    <t>财政对机关养老金补助增加、退役军人社保接续政策新增</t>
  </si>
  <si>
    <t>财政对城乡居民医保补助增加</t>
  </si>
  <si>
    <t>老旧营运车淘汰补助</t>
  </si>
  <si>
    <t>支出口径调整</t>
  </si>
  <si>
    <t>职能划转</t>
  </si>
  <si>
    <t>公积金提标</t>
  </si>
  <si>
    <t>职务职级改革预留</t>
  </si>
  <si>
    <t>新增债券利息支出</t>
  </si>
  <si>
    <t>一般预05表</t>
  </si>
  <si>
    <t>东阳市本级2020年一般公共预算支出（政府经济分类）草案</t>
  </si>
  <si>
    <t>东阳市本级2020年一般公共预算基本支出（政府经济分类）草案</t>
  </si>
  <si>
    <t>政府经济科目代码</t>
  </si>
  <si>
    <t>政府经济科目</t>
  </si>
  <si>
    <t>19年预算</t>
  </si>
  <si>
    <t>20年预算</t>
  </si>
  <si>
    <t>501</t>
  </si>
  <si>
    <t xml:space="preserve">  50101</t>
  </si>
  <si>
    <t xml:space="preserve">  50102</t>
  </si>
  <si>
    <t xml:space="preserve">  50103</t>
  </si>
  <si>
    <t xml:space="preserve">  50199</t>
  </si>
  <si>
    <t>502</t>
  </si>
  <si>
    <t xml:space="preserve">  50201</t>
  </si>
  <si>
    <t xml:space="preserve">  50202</t>
  </si>
  <si>
    <t xml:space="preserve">  50203</t>
  </si>
  <si>
    <t xml:space="preserve">  50204</t>
  </si>
  <si>
    <t xml:space="preserve">  50205</t>
  </si>
  <si>
    <t xml:space="preserve">  50206</t>
  </si>
  <si>
    <t xml:space="preserve">  50207</t>
  </si>
  <si>
    <t xml:space="preserve">  50208</t>
  </si>
  <si>
    <t xml:space="preserve">  50209</t>
  </si>
  <si>
    <t xml:space="preserve">  50299</t>
  </si>
  <si>
    <t>503</t>
  </si>
  <si>
    <t xml:space="preserve">  50301</t>
  </si>
  <si>
    <t xml:space="preserve">  50302</t>
  </si>
  <si>
    <t xml:space="preserve">  50303</t>
  </si>
  <si>
    <t xml:space="preserve">  50305</t>
  </si>
  <si>
    <t xml:space="preserve">  土地征迁补偿和安置支出</t>
  </si>
  <si>
    <t xml:space="preserve">  50306</t>
  </si>
  <si>
    <t xml:space="preserve">  50307</t>
  </si>
  <si>
    <t xml:space="preserve">  50399</t>
  </si>
  <si>
    <t>505</t>
  </si>
  <si>
    <t xml:space="preserve">  50501</t>
  </si>
  <si>
    <t xml:space="preserve">  50502</t>
  </si>
  <si>
    <t>506</t>
  </si>
  <si>
    <t xml:space="preserve">  50601</t>
  </si>
  <si>
    <t>507</t>
  </si>
  <si>
    <t xml:space="preserve">  50701</t>
  </si>
  <si>
    <t xml:space="preserve">  50702</t>
  </si>
  <si>
    <t xml:space="preserve">  50799</t>
  </si>
  <si>
    <t>508</t>
  </si>
  <si>
    <t>对企业资本性支出</t>
  </si>
  <si>
    <t xml:space="preserve">  50801</t>
  </si>
  <si>
    <t xml:space="preserve">  对企业资本性支出（一）</t>
  </si>
  <si>
    <t>509</t>
  </si>
  <si>
    <t xml:space="preserve">  50901</t>
  </si>
  <si>
    <t xml:space="preserve">  50902</t>
  </si>
  <si>
    <t xml:space="preserve">  50903</t>
  </si>
  <si>
    <t xml:space="preserve">  50905</t>
  </si>
  <si>
    <t xml:space="preserve">  50999</t>
  </si>
  <si>
    <t>510</t>
  </si>
  <si>
    <t xml:space="preserve">  51002</t>
  </si>
  <si>
    <t>511</t>
  </si>
  <si>
    <t xml:space="preserve">  51101</t>
  </si>
  <si>
    <t xml:space="preserve">  51103</t>
  </si>
  <si>
    <t>512</t>
  </si>
  <si>
    <t>债务还本支出</t>
  </si>
  <si>
    <t xml:space="preserve">  51201</t>
  </si>
  <si>
    <t xml:space="preserve">  国内债务还本</t>
  </si>
  <si>
    <t>513</t>
  </si>
  <si>
    <t>转移性支出</t>
  </si>
  <si>
    <t xml:space="preserve">  51301</t>
  </si>
  <si>
    <t xml:space="preserve">  上下级政府间转移性支出</t>
  </si>
  <si>
    <t xml:space="preserve">  51302</t>
  </si>
  <si>
    <t xml:space="preserve">  援助其他地区支出</t>
  </si>
  <si>
    <t>514</t>
  </si>
  <si>
    <t xml:space="preserve">  51401</t>
  </si>
  <si>
    <t xml:space="preserve">  51402</t>
  </si>
  <si>
    <t>599</t>
  </si>
  <si>
    <t xml:space="preserve">  59908</t>
  </si>
  <si>
    <t xml:space="preserve">  59999</t>
  </si>
  <si>
    <t>2020年一般公共预算专项转移支付分项目表</t>
  </si>
  <si>
    <t>地区</t>
  </si>
  <si>
    <t>文号</t>
  </si>
  <si>
    <t>项科目</t>
  </si>
  <si>
    <t>项目</t>
  </si>
  <si>
    <t>预算内</t>
  </si>
  <si>
    <t>东
阳
市</t>
  </si>
  <si>
    <t>浙财建[2019]120号</t>
  </si>
  <si>
    <t>2140199其他公路水路运输支出</t>
  </si>
  <si>
    <t>2020年交通运输发展专项资金提前下达分配表(项目法)</t>
  </si>
  <si>
    <t>2020年交通运输发展专项资金提前下达分配表(因素法)</t>
  </si>
  <si>
    <t>浙财建[2019]123号</t>
  </si>
  <si>
    <t>2129901其他城乡社区支出</t>
  </si>
  <si>
    <t>提前下达2020年部分省级住房与城市建设专项资金</t>
  </si>
  <si>
    <t>浙财行[2019]44号</t>
  </si>
  <si>
    <t>2012604档案馆</t>
  </si>
  <si>
    <t>提前下达全省重点档案保护与开发专项资金</t>
  </si>
  <si>
    <t>浙财行[2019]40号</t>
  </si>
  <si>
    <t>2012999其他群众团体事务支出</t>
  </si>
  <si>
    <t>提前下达2020年妇女儿童发展专项资金</t>
  </si>
  <si>
    <t>浙财建[2019]125号</t>
  </si>
  <si>
    <t>2200199其他自然资源事务支出</t>
  </si>
  <si>
    <t>省国土地矿专项资金</t>
  </si>
  <si>
    <t>浙财行[2019]42号</t>
  </si>
  <si>
    <t>2013299其他组织事务支出</t>
  </si>
  <si>
    <t>提前下达2020年度农村党员干部教育专项补助经费</t>
  </si>
  <si>
    <t>浙财建[2019]125号-2</t>
  </si>
  <si>
    <t>2200106土地资源利用与保护</t>
  </si>
  <si>
    <t>提前下达2020年造地改田资金（自然资源厅）</t>
  </si>
  <si>
    <t>浙财企[2019]78号</t>
  </si>
  <si>
    <t>2160699其他涉外发展服务支出</t>
  </si>
  <si>
    <t>提前下达2020年省商务促进专项资金</t>
  </si>
  <si>
    <t>浙财文[2019]37号</t>
  </si>
  <si>
    <t>2079903文化产业发展专项支出</t>
  </si>
  <si>
    <t>2020年浙江省文化产业发展专项资金</t>
  </si>
  <si>
    <t>浙财建[2019]122号</t>
  </si>
  <si>
    <t>2119901其他节能环保支出</t>
  </si>
  <si>
    <t>省环境保护专项</t>
  </si>
  <si>
    <t>浙财建[2019]121号</t>
  </si>
  <si>
    <t>2010499其他发展与改革事务支出</t>
  </si>
  <si>
    <t>东阳市精神病医院病房大楼及医技楼工程（2017-330783-83-01-006660-000）</t>
  </si>
  <si>
    <t>2020年省发展与改革专项资金</t>
  </si>
  <si>
    <t>浙财建[2019]124号</t>
  </si>
  <si>
    <t>2130299其他林业和草原支出</t>
  </si>
  <si>
    <t>提前下达2020年省级林业专项资金</t>
  </si>
  <si>
    <t>浙财建[2019]131号</t>
  </si>
  <si>
    <t>2070206历史名城与古迹</t>
  </si>
  <si>
    <t>提前下达2020年浙江省历史文化名城名镇名村保护专项资金</t>
  </si>
  <si>
    <t>浙财行[2019]49号</t>
  </si>
  <si>
    <t>2013899其他市场监督管理事务</t>
  </si>
  <si>
    <t>提前下达2020年药品安全监管专项资金</t>
  </si>
  <si>
    <t>浙财基[2019]20号</t>
  </si>
  <si>
    <t>2130701对村级一事一议的补助</t>
  </si>
  <si>
    <t>2020年度第一批一事一议财政奖补资金</t>
  </si>
  <si>
    <t>浙财基[2019]19号</t>
  </si>
  <si>
    <t>2130799其他农村综合改革支出</t>
  </si>
  <si>
    <t>2020年度第一批农村综合改革试点补助资金</t>
  </si>
  <si>
    <t>浙财农[2019]48号</t>
  </si>
  <si>
    <t>2130399其他水利支出</t>
  </si>
  <si>
    <t>提前下达2020年省水利建设与发展专项资金</t>
  </si>
  <si>
    <t>浙财文[2019]40号</t>
  </si>
  <si>
    <t>2079999其他文化体育与传媒支出</t>
  </si>
  <si>
    <t>2020年度浙江省基层宣传文化专项资金</t>
  </si>
  <si>
    <t>浙财行[2019]43号</t>
  </si>
  <si>
    <t>2010505专项统计业务</t>
  </si>
  <si>
    <t>提前下达2020年统计调查补助资金</t>
  </si>
  <si>
    <t>浙财农[2019]53号</t>
  </si>
  <si>
    <t>2209901其他自然资源海洋气象等支出</t>
  </si>
  <si>
    <t>2020年省级公共气象服务专项资金</t>
  </si>
  <si>
    <t>浙财行[2019]51号</t>
  </si>
  <si>
    <t>提前下达2020年市场监管和知识产权专项资金</t>
  </si>
  <si>
    <t>浙财科教[2019]48号</t>
  </si>
  <si>
    <t>2060499其他技术研究与开发支出</t>
  </si>
  <si>
    <t>提前下达2020年省级科技发展专项资金</t>
  </si>
  <si>
    <t>浙财科教[2019]46号</t>
  </si>
  <si>
    <t>2060799其他科学技术普及支出</t>
  </si>
  <si>
    <t>提前下达2020年科学普及和学术智力活动专项扶持资金</t>
  </si>
  <si>
    <t>浙财社[2019]73号</t>
  </si>
  <si>
    <t>2080199其他人力资源和社会保障管理事务支出</t>
  </si>
  <si>
    <t>提前下达2020年人力社保专项资金</t>
  </si>
  <si>
    <t>浙财社[2019]87号</t>
  </si>
  <si>
    <t>2082899其他退役军人事务管理支出</t>
  </si>
  <si>
    <t>提前下达2020年优抚安置服务管理能力建设专项资金</t>
  </si>
  <si>
    <t>浙财企[2019]79号</t>
  </si>
  <si>
    <t>2150805中小企业发展专项</t>
  </si>
  <si>
    <t>提前下达2020年中小企业发展专项</t>
  </si>
  <si>
    <t>浙财企[2019]73号</t>
  </si>
  <si>
    <t>2150510工业和信息产业支持</t>
  </si>
  <si>
    <t>提前下达2020年省工业与信息化发展财政专项资金</t>
  </si>
  <si>
    <t>浙财建[2019]132号</t>
  </si>
  <si>
    <t>2240199其他应急管理支出</t>
  </si>
  <si>
    <t>提前下达2020安全生产及应急管理专项</t>
  </si>
  <si>
    <t>浙财农[2019]49号</t>
  </si>
  <si>
    <t>2130199其他农业支出</t>
  </si>
  <si>
    <t>2020年省农业农村高质量发展专项资金</t>
  </si>
  <si>
    <t>浙财农[2019]52号</t>
  </si>
  <si>
    <t>2130148成品油价格改革对渔业的补贴</t>
  </si>
  <si>
    <t>渔业油价补贴省统筹部分</t>
  </si>
  <si>
    <t>浙财社[2019]83号</t>
  </si>
  <si>
    <t>2080299其他民政管理事务支出</t>
  </si>
  <si>
    <t>提前下达2020年民政事务及社会福利专项（一般公共预算）</t>
  </si>
  <si>
    <t>2130334水利建设征地及移民支出</t>
  </si>
  <si>
    <t>提前下达2020年民政事务及社会福利专项（大中型水库基金）</t>
  </si>
  <si>
    <t>浙财社[2019]79号</t>
  </si>
  <si>
    <t>2081199其他残疾人事业支出</t>
  </si>
  <si>
    <t>提前下达2020年残疾人保障补助专项资金（一般公共预算）</t>
  </si>
  <si>
    <t>浙财建[2019]148号-1</t>
  </si>
  <si>
    <t>2140403对出租车的补贴</t>
  </si>
  <si>
    <t>提前下达2020年农村客运和出租车油价补贴资金（专项转移支付用于出租车部分）</t>
  </si>
  <si>
    <t>2140402对农村道路客运的补贴</t>
  </si>
  <si>
    <t>提前下达浙江省2020年度农村道路客运和出租车油价补贴资金分配表(专项转移支付用于农村水路客运部分)</t>
  </si>
  <si>
    <t>提前下达浙江省2020年度农村道路客运和出租车油价补贴资金分配表(专项转移支付用于农村道路客运部分)</t>
  </si>
  <si>
    <t>浙财基[2019]29号</t>
  </si>
  <si>
    <t>2020年度第二批一事一议财政奖补资金</t>
  </si>
  <si>
    <t>浙财基[2019]30号</t>
  </si>
  <si>
    <t>2020年度美丽乡村建设补助资金</t>
  </si>
  <si>
    <t>浙财科教[2019]55号-1</t>
  </si>
  <si>
    <t>2050299其他普通教育支出</t>
  </si>
  <si>
    <t>2020年省教育发展专项资金2</t>
  </si>
  <si>
    <t>浙财行[2019]68号</t>
  </si>
  <si>
    <t>2039901其他国防支出</t>
  </si>
  <si>
    <t>2020年民兵预备役经费提前下达</t>
  </si>
  <si>
    <t>浙财文[2019]42号</t>
  </si>
  <si>
    <t>2070199其他文化和旅游支出</t>
  </si>
  <si>
    <t>提前下达2020年文化和旅游专项</t>
  </si>
  <si>
    <t>2070111文化创作与保护</t>
  </si>
  <si>
    <t>2070204文物保护</t>
  </si>
  <si>
    <t>浙财文（2020）01号</t>
  </si>
  <si>
    <t>2300208结算补助支出</t>
  </si>
  <si>
    <t>提前下达2020年中央补助博物馆纪念馆免费开放补助资金</t>
  </si>
  <si>
    <t>浙财文（2020）02号</t>
  </si>
  <si>
    <t>提前下达返还市县2019年度文化事业建设费</t>
  </si>
  <si>
    <t>浙财文（2020）03号</t>
  </si>
  <si>
    <t>2300247文化旅游体育与传媒共同财政事权转移支付支出</t>
  </si>
  <si>
    <t>提前下达2020年中央补助非物质文化遗产保护专项资金</t>
  </si>
  <si>
    <t>浙财科教〔2019〕57号-2</t>
  </si>
  <si>
    <t>2050999其他教育费附加安排的支出</t>
  </si>
  <si>
    <t>2020年改善基础教育办学条件资金2</t>
  </si>
  <si>
    <t>浙财建[2019]154号</t>
  </si>
  <si>
    <t>2110399其他污染防治支出</t>
  </si>
  <si>
    <t>中央土壤污染专项</t>
  </si>
  <si>
    <t>2110302水体</t>
  </si>
  <si>
    <t>东阳市污水处理厂提标扩容改造工程</t>
  </si>
  <si>
    <t>浙财企[2019]92号</t>
  </si>
  <si>
    <t>提前下达2020年度中央外经贸发展专项资金</t>
  </si>
  <si>
    <t>浙财文〔2019〕52号</t>
  </si>
  <si>
    <t>2020年中央文化产业发展专项资金（推动对外文化贸易发展项目）</t>
  </si>
  <si>
    <t>合  计</t>
  </si>
  <si>
    <t>说明：提前下达资金已编入年初预算</t>
  </si>
  <si>
    <t>东阳市地方政府一般债务限额和余额情况表</t>
  </si>
  <si>
    <t>项      目</t>
  </si>
  <si>
    <t>2019年执行数</t>
  </si>
  <si>
    <t>2020年预算数</t>
  </si>
  <si>
    <t>备  注</t>
  </si>
  <si>
    <t>一、2019年地方政府一般债务发行额</t>
  </si>
  <si>
    <t xml:space="preserve">    其中：2019年地方政府一般债务新增限额</t>
  </si>
  <si>
    <t>二、2019年地方政府一般债务还本额</t>
  </si>
  <si>
    <t>三、2019年末地方政府一般债务限额</t>
  </si>
  <si>
    <t>四、2020年地方政府一般债务发行额</t>
  </si>
  <si>
    <t>省提前下达一般债券5亿元</t>
  </si>
  <si>
    <t xml:space="preserve">    其中：2020年地方政府一般债务新增限额</t>
  </si>
  <si>
    <t>待省下达后预算调整</t>
  </si>
  <si>
    <t>五、2020年地方政府一般债务还本额</t>
  </si>
  <si>
    <t>六、2020年末地方政府一般债务限额</t>
  </si>
  <si>
    <t>待省下达后确定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</si>
</sst>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176" formatCode="0.0%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#####"/>
    <numFmt numFmtId="178" formatCode="0_);[Red]\(0\)"/>
    <numFmt numFmtId="179" formatCode="0_ "/>
  </numFmts>
  <fonts count="48">
    <font>
      <sz val="12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8"/>
      <name val="方正大标宋简体"/>
      <charset val="134"/>
    </font>
    <font>
      <sz val="10"/>
      <name val="Arial"/>
      <charset val="134"/>
    </font>
    <font>
      <sz val="10"/>
      <name val="宋体"/>
      <charset val="134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7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sz val="21"/>
      <color indexed="8"/>
      <name val="宋体"/>
      <charset val="134"/>
    </font>
    <font>
      <sz val="14"/>
      <color indexed="8"/>
      <name val="黑体"/>
      <charset val="134"/>
    </font>
    <font>
      <sz val="8"/>
      <color indexed="8"/>
      <name val="宋体"/>
      <charset val="134"/>
    </font>
    <font>
      <sz val="10"/>
      <color indexed="8"/>
      <name val="微软雅黑"/>
      <charset val="134"/>
    </font>
    <font>
      <sz val="18"/>
      <color indexed="8"/>
      <name val="宋体"/>
      <charset val="134"/>
    </font>
    <font>
      <sz val="9"/>
      <color indexed="8"/>
      <name val="宋体"/>
      <charset val="134"/>
    </font>
    <font>
      <sz val="22"/>
      <color indexed="8"/>
      <name val="宋体"/>
      <charset val="134"/>
    </font>
    <font>
      <sz val="20"/>
      <color indexed="8"/>
      <name val="宋体"/>
      <charset val="134"/>
    </font>
    <font>
      <sz val="14"/>
      <color indexed="8"/>
      <name val="宋体"/>
      <charset val="134"/>
    </font>
    <font>
      <sz val="15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name val="宋体"/>
      <charset val="134"/>
    </font>
    <font>
      <sz val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3" fillId="10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17" borderId="10" applyNumberFormat="0" applyFon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1" fillId="0" borderId="0"/>
    <xf numFmtId="0" fontId="34" fillId="0" borderId="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9" borderId="7" applyNumberFormat="0" applyAlignment="0" applyProtection="0">
      <alignment vertical="center"/>
    </xf>
    <xf numFmtId="0" fontId="42" fillId="9" borderId="8" applyNumberFormat="0" applyAlignment="0" applyProtection="0">
      <alignment vertical="center"/>
    </xf>
    <xf numFmtId="0" fontId="28" fillId="4" borderId="6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" fillId="0" borderId="0"/>
    <xf numFmtId="0" fontId="29" fillId="15" borderId="0" applyNumberFormat="0" applyBorder="0" applyAlignment="0" applyProtection="0">
      <alignment vertical="center"/>
    </xf>
    <xf numFmtId="0" fontId="1" fillId="0" borderId="0"/>
  </cellStyleXfs>
  <cellXfs count="72">
    <xf numFmtId="0" fontId="0" fillId="0" borderId="0" xfId="0">
      <alignment vertical="center"/>
    </xf>
    <xf numFmtId="0" fontId="1" fillId="0" borderId="0" xfId="51"/>
    <xf numFmtId="0" fontId="2" fillId="0" borderId="0" xfId="51" applyFont="1" applyAlignment="1">
      <alignment horizontal="center" vertical="center"/>
    </xf>
    <xf numFmtId="0" fontId="1" fillId="0" borderId="0" xfId="51" applyFont="1"/>
    <xf numFmtId="0" fontId="1" fillId="0" borderId="0" xfId="51" applyFont="1" applyAlignment="1">
      <alignment horizontal="right" vertical="center"/>
    </xf>
    <xf numFmtId="0" fontId="3" fillId="0" borderId="1" xfId="51" applyFont="1" applyBorder="1" applyAlignment="1">
      <alignment horizontal="center" vertical="center" wrapText="1"/>
    </xf>
    <xf numFmtId="0" fontId="3" fillId="0" borderId="1" xfId="51" applyFont="1" applyBorder="1" applyAlignment="1">
      <alignment horizontal="justify" vertical="center" wrapText="1"/>
    </xf>
    <xf numFmtId="0" fontId="4" fillId="0" borderId="1" xfId="51" applyFont="1" applyBorder="1" applyAlignment="1">
      <alignment horizontal="center" vertical="center"/>
    </xf>
    <xf numFmtId="0" fontId="5" fillId="0" borderId="0" xfId="0" applyFont="1" applyFill="1" applyAlignment="1"/>
    <xf numFmtId="0" fontId="6" fillId="0" borderId="0" xfId="20" applyFont="1" applyAlignment="1">
      <alignment horizontal="center" vertical="center" wrapText="1"/>
    </xf>
    <xf numFmtId="0" fontId="7" fillId="0" borderId="0" xfId="0" applyFont="1" applyFill="1" applyAlignment="1"/>
    <xf numFmtId="0" fontId="8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177" fontId="10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177" fontId="5" fillId="0" borderId="1" xfId="0" applyNumberFormat="1" applyFont="1" applyFill="1" applyBorder="1" applyAlignment="1"/>
    <xf numFmtId="0" fontId="5" fillId="0" borderId="0" xfId="0" applyFont="1" applyFill="1" applyAlignment="1">
      <alignment horizontal="right"/>
    </xf>
    <xf numFmtId="176" fontId="5" fillId="0" borderId="0" xfId="0" applyNumberFormat="1" applyFont="1" applyFill="1" applyAlignment="1"/>
    <xf numFmtId="0" fontId="11" fillId="0" borderId="0" xfId="20" applyFont="1" applyAlignment="1">
      <alignment horizontal="center" vertical="center" wrapText="1"/>
    </xf>
    <xf numFmtId="0" fontId="8" fillId="0" borderId="0" xfId="20" applyFont="1" applyAlignment="1">
      <alignment horizontal="center"/>
    </xf>
    <xf numFmtId="0" fontId="1" fillId="0" borderId="0" xfId="20" applyFont="1" applyBorder="1" applyAlignment="1">
      <alignment horizontal="right" vertical="center"/>
    </xf>
    <xf numFmtId="0" fontId="8" fillId="2" borderId="2" xfId="0" applyNumberFormat="1" applyFont="1" applyFill="1" applyBorder="1" applyAlignment="1">
      <alignment horizontal="center" vertical="center" wrapText="1" shrinkToFit="1"/>
    </xf>
    <xf numFmtId="178" fontId="8" fillId="2" borderId="2" xfId="0" applyNumberFormat="1" applyFont="1" applyFill="1" applyBorder="1" applyAlignment="1">
      <alignment horizontal="center" vertical="center" wrapText="1" shrinkToFit="1"/>
    </xf>
    <xf numFmtId="176" fontId="8" fillId="2" borderId="2" xfId="0" applyNumberFormat="1" applyFont="1" applyFill="1" applyBorder="1" applyAlignment="1">
      <alignment horizontal="center" vertical="center" wrapText="1" shrinkToFit="1"/>
    </xf>
    <xf numFmtId="0" fontId="8" fillId="0" borderId="2" xfId="0" applyNumberFormat="1" applyFont="1" applyFill="1" applyBorder="1" applyAlignment="1">
      <alignment horizontal="left" vertical="center" shrinkToFit="1"/>
    </xf>
    <xf numFmtId="178" fontId="8" fillId="0" borderId="2" xfId="0" applyNumberFormat="1" applyFont="1" applyFill="1" applyBorder="1" applyAlignment="1">
      <alignment horizontal="right"/>
    </xf>
    <xf numFmtId="176" fontId="8" fillId="0" borderId="2" xfId="0" applyNumberFormat="1" applyFont="1" applyFill="1" applyBorder="1" applyAlignment="1"/>
    <xf numFmtId="0" fontId="8" fillId="0" borderId="3" xfId="0" applyNumberFormat="1" applyFont="1" applyFill="1" applyBorder="1" applyAlignment="1">
      <alignment horizontal="left" vertical="center" shrinkToFit="1"/>
    </xf>
    <xf numFmtId="176" fontId="8" fillId="0" borderId="4" xfId="0" applyNumberFormat="1" applyFont="1" applyFill="1" applyBorder="1" applyAlignment="1"/>
    <xf numFmtId="0" fontId="8" fillId="0" borderId="1" xfId="0" applyNumberFormat="1" applyFont="1" applyFill="1" applyBorder="1" applyAlignment="1">
      <alignment horizontal="left" vertical="center" shrinkToFit="1"/>
    </xf>
    <xf numFmtId="0" fontId="8" fillId="0" borderId="1" xfId="0" applyNumberFormat="1" applyFont="1" applyFill="1" applyBorder="1" applyAlignment="1"/>
    <xf numFmtId="178" fontId="8" fillId="0" borderId="1" xfId="0" applyNumberFormat="1" applyFont="1" applyFill="1" applyBorder="1" applyAlignment="1">
      <alignment horizontal="left" vertical="center" shrinkToFit="1"/>
    </xf>
    <xf numFmtId="0" fontId="8" fillId="0" borderId="5" xfId="0" applyNumberFormat="1" applyFont="1" applyFill="1" applyBorder="1" applyAlignment="1">
      <alignment horizontal="left" vertical="center" shrinkToFit="1"/>
    </xf>
    <xf numFmtId="178" fontId="8" fillId="0" borderId="2" xfId="0" applyNumberFormat="1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/>
    <xf numFmtId="0" fontId="14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right" vertical="center"/>
    </xf>
    <xf numFmtId="0" fontId="13" fillId="0" borderId="2" xfId="0" applyNumberFormat="1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left" vertical="center"/>
    </xf>
    <xf numFmtId="0" fontId="15" fillId="0" borderId="2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right" vertical="center"/>
    </xf>
    <xf numFmtId="0" fontId="13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left" vertical="center" wrapText="1"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vertical="center"/>
    </xf>
    <xf numFmtId="179" fontId="12" fillId="0" borderId="0" xfId="0" applyNumberFormat="1" applyFont="1" applyBorder="1" applyAlignment="1"/>
    <xf numFmtId="0" fontId="25" fillId="0" borderId="0" xfId="0" applyNumberFormat="1" applyFont="1" applyBorder="1" applyAlignment="1">
      <alignment horizontal="right" vertical="center"/>
    </xf>
    <xf numFmtId="179" fontId="13" fillId="0" borderId="2" xfId="0" applyNumberFormat="1" applyFont="1" applyBorder="1" applyAlignment="1">
      <alignment horizontal="center" vertical="center" wrapText="1"/>
    </xf>
    <xf numFmtId="179" fontId="13" fillId="0" borderId="2" xfId="0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  <xf numFmtId="0" fontId="25" fillId="0" borderId="0" xfId="0" applyNumberFormat="1" applyFont="1" applyBorder="1" applyAlignment="1">
      <alignment horizontal="left" vertical="center"/>
    </xf>
    <xf numFmtId="178" fontId="12" fillId="0" borderId="0" xfId="0" applyNumberFormat="1" applyFont="1" applyBorder="1" applyAlignment="1"/>
    <xf numFmtId="178" fontId="13" fillId="0" borderId="2" xfId="0" applyNumberFormat="1" applyFont="1" applyBorder="1" applyAlignment="1">
      <alignment horizontal="center" vertical="center" wrapText="1"/>
    </xf>
    <xf numFmtId="178" fontId="13" fillId="0" borderId="2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/>
    <xf numFmtId="0" fontId="26" fillId="0" borderId="0" xfId="0" applyNumberFormat="1" applyFont="1" applyBorder="1" applyAlignment="1">
      <alignment horizontal="righ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0,0_x000d__x000a_NA_x000d__x000a_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  <cellStyle name="常规 20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tabSelected="1" workbookViewId="0">
      <selection activeCell="D15" sqref="D15"/>
    </sheetView>
  </sheetViews>
  <sheetFormatPr defaultColWidth="8.75" defaultRowHeight="15.6"/>
  <cols>
    <col min="1" max="1" width="3.875" customWidth="1"/>
    <col min="2" max="3" width="3.625" customWidth="1"/>
    <col min="4" max="4" width="20.25" customWidth="1"/>
    <col min="5" max="5" width="10.125" customWidth="1"/>
    <col min="6" max="6" width="13.75" customWidth="1"/>
    <col min="7" max="7" width="10.125" customWidth="1"/>
    <col min="8" max="8" width="8.25" customWidth="1"/>
    <col min="9" max="9" width="8.625" customWidth="1"/>
    <col min="10" max="10" width="16.75" customWidth="1"/>
    <col min="11" max="27" width="9.125" customWidth="1"/>
  </cols>
  <sheetData>
    <row r="1" ht="17.4" spans="1:27">
      <c r="A1" s="60" t="s">
        <v>0</v>
      </c>
      <c r="B1" s="70"/>
      <c r="C1" s="7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ht="30.75" customHeight="1" spans="1:27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ht="19.2" spans="1:27">
      <c r="A3" s="40"/>
      <c r="B3" s="40"/>
      <c r="C3" s="40"/>
      <c r="D3" s="40"/>
      <c r="E3" s="40"/>
      <c r="F3" s="40"/>
      <c r="G3" s="40"/>
      <c r="H3" s="40"/>
      <c r="I3" s="40"/>
      <c r="J3" s="71" t="s">
        <v>2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ht="20.1" customHeight="1" spans="1:27">
      <c r="A4" s="43" t="s">
        <v>3</v>
      </c>
      <c r="B4" s="43"/>
      <c r="C4" s="43"/>
      <c r="D4" s="43" t="s">
        <v>4</v>
      </c>
      <c r="E4" s="43" t="s">
        <v>5</v>
      </c>
      <c r="F4" s="43" t="s">
        <v>6</v>
      </c>
      <c r="G4" s="43" t="s">
        <v>7</v>
      </c>
      <c r="H4" s="43" t="s">
        <v>8</v>
      </c>
      <c r="I4" s="43" t="s">
        <v>9</v>
      </c>
      <c r="J4" s="43" t="s">
        <v>10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ht="20.1" customHeight="1" spans="1:27">
      <c r="A5" s="43" t="s">
        <v>11</v>
      </c>
      <c r="B5" s="43" t="s">
        <v>12</v>
      </c>
      <c r="C5" s="43" t="s">
        <v>13</v>
      </c>
      <c r="D5" s="43"/>
      <c r="E5" s="43"/>
      <c r="F5" s="43"/>
      <c r="G5" s="43"/>
      <c r="H5" s="43"/>
      <c r="I5" s="43"/>
      <c r="J5" s="43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ht="20.1" customHeight="1" spans="1:27">
      <c r="A6" s="43"/>
      <c r="B6" s="43"/>
      <c r="C6" s="43"/>
      <c r="D6" s="46" t="s">
        <v>14</v>
      </c>
      <c r="E6" s="43">
        <v>1124080</v>
      </c>
      <c r="F6" s="43">
        <v>1191373</v>
      </c>
      <c r="G6" s="43">
        <v>1184441</v>
      </c>
      <c r="H6" s="44">
        <f>G6/F6</f>
        <v>0.994181503190017</v>
      </c>
      <c r="I6" s="44">
        <f t="shared" ref="I6:I27" si="0">G6/E6-1</f>
        <v>0.0536981353640311</v>
      </c>
      <c r="J6" s="53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ht="20.1" customHeight="1" spans="1:27">
      <c r="A7" s="43"/>
      <c r="B7" s="43"/>
      <c r="C7" s="43"/>
      <c r="D7" s="46" t="s">
        <v>15</v>
      </c>
      <c r="E7" s="43">
        <v>657548</v>
      </c>
      <c r="F7" s="43">
        <f>F8+F23</f>
        <v>699171</v>
      </c>
      <c r="G7" s="43">
        <v>699007</v>
      </c>
      <c r="H7" s="44">
        <v>0.999</v>
      </c>
      <c r="I7" s="44">
        <f t="shared" si="0"/>
        <v>0.0630509103517918</v>
      </c>
      <c r="J7" s="53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ht="20.1" customHeight="1" spans="1:27">
      <c r="A8" s="43">
        <v>101</v>
      </c>
      <c r="B8" s="43"/>
      <c r="C8" s="43"/>
      <c r="D8" s="46" t="s">
        <v>16</v>
      </c>
      <c r="E8" s="43">
        <v>577266</v>
      </c>
      <c r="F8" s="43">
        <v>625302</v>
      </c>
      <c r="G8" s="43">
        <v>623984</v>
      </c>
      <c r="H8" s="44">
        <f t="shared" ref="H8:H21" si="1">G8/F8</f>
        <v>0.99789221848003</v>
      </c>
      <c r="I8" s="44">
        <f t="shared" si="0"/>
        <v>0.0809297620161242</v>
      </c>
      <c r="J8" s="53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ht="20.1" customHeight="1" spans="1:27">
      <c r="A9" s="43"/>
      <c r="B9" s="43">
        <v>1</v>
      </c>
      <c r="C9" s="43"/>
      <c r="D9" s="45" t="s">
        <v>17</v>
      </c>
      <c r="E9" s="43">
        <f>239533</f>
        <v>239533</v>
      </c>
      <c r="F9" s="43">
        <v>257002</v>
      </c>
      <c r="G9" s="43">
        <v>255452</v>
      </c>
      <c r="H9" s="44">
        <f t="shared" si="1"/>
        <v>0.993968918529817</v>
      </c>
      <c r="I9" s="44">
        <f t="shared" si="0"/>
        <v>0.0664584837997271</v>
      </c>
      <c r="J9" s="53" t="s">
        <v>18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</row>
    <row r="10" ht="20.1" customHeight="1" spans="1:27">
      <c r="A10" s="43"/>
      <c r="B10" s="43">
        <v>4</v>
      </c>
      <c r="C10" s="43"/>
      <c r="D10" s="45" t="s">
        <v>19</v>
      </c>
      <c r="E10" s="43">
        <v>97583</v>
      </c>
      <c r="F10" s="43">
        <v>96800</v>
      </c>
      <c r="G10" s="43">
        <v>90283</v>
      </c>
      <c r="H10" s="44">
        <f t="shared" si="1"/>
        <v>0.932675619834711</v>
      </c>
      <c r="I10" s="44">
        <f t="shared" si="0"/>
        <v>-0.0748081120687005</v>
      </c>
      <c r="J10" s="53" t="s">
        <v>20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ht="20.1" customHeight="1" spans="1:27">
      <c r="A11" s="43"/>
      <c r="B11" s="43">
        <v>6</v>
      </c>
      <c r="C11" s="43"/>
      <c r="D11" s="45" t="s">
        <v>21</v>
      </c>
      <c r="E11" s="43">
        <v>53292</v>
      </c>
      <c r="F11" s="43">
        <v>60000</v>
      </c>
      <c r="G11" s="43">
        <v>62770</v>
      </c>
      <c r="H11" s="44">
        <f t="shared" si="1"/>
        <v>1.04616666666667</v>
      </c>
      <c r="I11" s="44">
        <f t="shared" si="0"/>
        <v>0.177850334008857</v>
      </c>
      <c r="J11" s="53" t="s">
        <v>22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ht="20.1" customHeight="1" spans="1:27">
      <c r="A12" s="43"/>
      <c r="B12" s="43">
        <v>7</v>
      </c>
      <c r="C12" s="43"/>
      <c r="D12" s="45" t="s">
        <v>23</v>
      </c>
      <c r="E12" s="43">
        <v>637</v>
      </c>
      <c r="F12" s="43">
        <v>2000</v>
      </c>
      <c r="G12" s="43">
        <v>2286</v>
      </c>
      <c r="H12" s="44">
        <f t="shared" si="1"/>
        <v>1.143</v>
      </c>
      <c r="I12" s="44">
        <f t="shared" si="0"/>
        <v>2.58869701726845</v>
      </c>
      <c r="J12" s="53" t="s">
        <v>24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ht="20.1" customHeight="1" spans="1:27">
      <c r="A13" s="43"/>
      <c r="B13" s="43">
        <v>9</v>
      </c>
      <c r="C13" s="43"/>
      <c r="D13" s="45" t="s">
        <v>25</v>
      </c>
      <c r="E13" s="43">
        <v>35403</v>
      </c>
      <c r="F13" s="43">
        <v>34000</v>
      </c>
      <c r="G13" s="43">
        <v>35247</v>
      </c>
      <c r="H13" s="44">
        <f t="shared" si="1"/>
        <v>1.03667647058824</v>
      </c>
      <c r="I13" s="44">
        <f t="shared" si="0"/>
        <v>-0.00440640623675959</v>
      </c>
      <c r="J13" s="53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ht="20.1" customHeight="1" spans="1:27">
      <c r="A14" s="43"/>
      <c r="B14" s="43">
        <v>10</v>
      </c>
      <c r="C14" s="43"/>
      <c r="D14" s="45" t="s">
        <v>26</v>
      </c>
      <c r="E14" s="43">
        <v>19865</v>
      </c>
      <c r="F14" s="43">
        <v>18400</v>
      </c>
      <c r="G14" s="43">
        <v>14752</v>
      </c>
      <c r="H14" s="44">
        <f t="shared" si="1"/>
        <v>0.801739130434783</v>
      </c>
      <c r="I14" s="44">
        <f t="shared" si="0"/>
        <v>-0.257387364711805</v>
      </c>
      <c r="J14" s="5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ht="20.1" customHeight="1" spans="1:27">
      <c r="A15" s="43"/>
      <c r="B15" s="43">
        <v>11</v>
      </c>
      <c r="C15" s="43"/>
      <c r="D15" s="45" t="s">
        <v>27</v>
      </c>
      <c r="E15" s="43">
        <v>11692</v>
      </c>
      <c r="F15" s="43">
        <v>11600</v>
      </c>
      <c r="G15" s="43">
        <v>14291</v>
      </c>
      <c r="H15" s="44">
        <f t="shared" si="1"/>
        <v>1.23198275862069</v>
      </c>
      <c r="I15" s="44">
        <f t="shared" si="0"/>
        <v>0.222288744440643</v>
      </c>
      <c r="J15" s="53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ht="20.1" customHeight="1" spans="1:27">
      <c r="A16" s="43"/>
      <c r="B16" s="43">
        <v>12</v>
      </c>
      <c r="C16" s="43"/>
      <c r="D16" s="45" t="s">
        <v>28</v>
      </c>
      <c r="E16" s="43">
        <v>14317</v>
      </c>
      <c r="F16" s="43">
        <v>9900</v>
      </c>
      <c r="G16" s="43">
        <v>8356</v>
      </c>
      <c r="H16" s="44">
        <f t="shared" si="1"/>
        <v>0.844040404040404</v>
      </c>
      <c r="I16" s="44">
        <f t="shared" si="0"/>
        <v>-0.416358175595446</v>
      </c>
      <c r="J16" s="53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ht="20.1" customHeight="1" spans="1:27">
      <c r="A17" s="43"/>
      <c r="B17" s="43">
        <v>13</v>
      </c>
      <c r="C17" s="43"/>
      <c r="D17" s="45" t="s">
        <v>29</v>
      </c>
      <c r="E17" s="43">
        <v>53725</v>
      </c>
      <c r="F17" s="43">
        <v>70000</v>
      </c>
      <c r="G17" s="43">
        <v>73503</v>
      </c>
      <c r="H17" s="44">
        <f t="shared" si="1"/>
        <v>1.05004285714286</v>
      </c>
      <c r="I17" s="44">
        <f t="shared" si="0"/>
        <v>0.368134015821312</v>
      </c>
      <c r="J17" s="53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ht="20.1" customHeight="1" spans="1:27">
      <c r="A18" s="43"/>
      <c r="B18" s="43">
        <v>14</v>
      </c>
      <c r="C18" s="43"/>
      <c r="D18" s="45" t="s">
        <v>30</v>
      </c>
      <c r="E18" s="43">
        <v>8506</v>
      </c>
      <c r="F18" s="43">
        <v>8700</v>
      </c>
      <c r="G18" s="43">
        <v>8550</v>
      </c>
      <c r="H18" s="44">
        <f t="shared" si="1"/>
        <v>0.982758620689655</v>
      </c>
      <c r="I18" s="44">
        <f t="shared" si="0"/>
        <v>0.00517281918645662</v>
      </c>
      <c r="J18" s="53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ht="20.1" customHeight="1" spans="1:27">
      <c r="A19" s="43"/>
      <c r="B19" s="43">
        <v>18</v>
      </c>
      <c r="C19" s="43"/>
      <c r="D19" s="45" t="s">
        <v>31</v>
      </c>
      <c r="E19" s="43">
        <v>13566</v>
      </c>
      <c r="F19" s="43">
        <v>10670</v>
      </c>
      <c r="G19" s="43">
        <v>10661</v>
      </c>
      <c r="H19" s="44">
        <f t="shared" si="1"/>
        <v>0.999156513589503</v>
      </c>
      <c r="I19" s="44">
        <f t="shared" si="0"/>
        <v>-0.214138286893705</v>
      </c>
      <c r="J19" s="53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ht="20.1" customHeight="1" spans="1:27">
      <c r="A20" s="43"/>
      <c r="B20" s="43">
        <v>19</v>
      </c>
      <c r="C20" s="43"/>
      <c r="D20" s="45" t="s">
        <v>32</v>
      </c>
      <c r="E20" s="43">
        <v>28454</v>
      </c>
      <c r="F20" s="43">
        <v>45860</v>
      </c>
      <c r="G20" s="43">
        <v>46852</v>
      </c>
      <c r="H20" s="44">
        <f t="shared" si="1"/>
        <v>1.02163105102486</v>
      </c>
      <c r="I20" s="44">
        <f t="shared" si="0"/>
        <v>0.646587474520278</v>
      </c>
      <c r="J20" s="53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ht="20.1" customHeight="1" spans="1:27">
      <c r="A21" s="43"/>
      <c r="B21" s="43">
        <v>21</v>
      </c>
      <c r="C21" s="43"/>
      <c r="D21" s="45" t="s">
        <v>33</v>
      </c>
      <c r="E21" s="43">
        <v>410</v>
      </c>
      <c r="F21" s="43">
        <v>370</v>
      </c>
      <c r="G21" s="43">
        <v>488</v>
      </c>
      <c r="H21" s="44">
        <f t="shared" si="1"/>
        <v>1.31891891891892</v>
      </c>
      <c r="I21" s="44">
        <f t="shared" si="0"/>
        <v>0.190243902439024</v>
      </c>
      <c r="J21" s="53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ht="20.1" customHeight="1" spans="1:27">
      <c r="A22" s="43"/>
      <c r="B22" s="43">
        <v>99</v>
      </c>
      <c r="C22" s="43"/>
      <c r="D22" s="45" t="s">
        <v>34</v>
      </c>
      <c r="E22" s="43">
        <v>283</v>
      </c>
      <c r="F22" s="43"/>
      <c r="G22" s="43">
        <v>493</v>
      </c>
      <c r="H22" s="44"/>
      <c r="I22" s="44">
        <f t="shared" si="0"/>
        <v>0.742049469964664</v>
      </c>
      <c r="J22" s="53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ht="20.1" customHeight="1" spans="1:27">
      <c r="A23" s="43">
        <v>103</v>
      </c>
      <c r="B23" s="43"/>
      <c r="C23" s="43"/>
      <c r="D23" s="46" t="s">
        <v>35</v>
      </c>
      <c r="E23" s="43">
        <v>80282</v>
      </c>
      <c r="F23" s="43">
        <f>F24+F32+F33+F34+F36+F42</f>
        <v>73869</v>
      </c>
      <c r="G23" s="43">
        <v>75023</v>
      </c>
      <c r="H23" s="44">
        <f>G23/F23</f>
        <v>1.01562225019968</v>
      </c>
      <c r="I23" s="44">
        <f t="shared" si="0"/>
        <v>-0.0655065892728134</v>
      </c>
      <c r="J23" s="53" t="s">
        <v>36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ht="20.1" customHeight="1" spans="1:27">
      <c r="A24" s="43"/>
      <c r="B24" s="43">
        <v>2</v>
      </c>
      <c r="C24" s="43"/>
      <c r="D24" s="46" t="s">
        <v>37</v>
      </c>
      <c r="E24" s="43">
        <v>33835</v>
      </c>
      <c r="F24" s="43">
        <f>SUM(F25:F31)</f>
        <v>34800</v>
      </c>
      <c r="G24" s="43">
        <v>38948</v>
      </c>
      <c r="H24" s="44">
        <f>G24/F24</f>
        <v>1.11919540229885</v>
      </c>
      <c r="I24" s="44">
        <f t="shared" si="0"/>
        <v>0.151115708585784</v>
      </c>
      <c r="J24" s="53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ht="20.1" customHeight="1" spans="1:27">
      <c r="A25" s="43"/>
      <c r="B25" s="43"/>
      <c r="C25" s="43">
        <v>3</v>
      </c>
      <c r="D25" s="45" t="s">
        <v>38</v>
      </c>
      <c r="E25" s="43">
        <v>15718</v>
      </c>
      <c r="F25" s="43">
        <v>14700</v>
      </c>
      <c r="G25" s="43">
        <v>16298</v>
      </c>
      <c r="H25" s="44">
        <f>G25/F25</f>
        <v>1.1087074829932</v>
      </c>
      <c r="I25" s="44">
        <f t="shared" si="0"/>
        <v>0.03690036900369</v>
      </c>
      <c r="J25" s="53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ht="20.1" customHeight="1" spans="1:27">
      <c r="A26" s="43"/>
      <c r="B26" s="43"/>
      <c r="C26" s="43">
        <v>16</v>
      </c>
      <c r="D26" s="45" t="s">
        <v>39</v>
      </c>
      <c r="E26" s="43">
        <v>10457</v>
      </c>
      <c r="F26" s="43">
        <v>9800</v>
      </c>
      <c r="G26" s="43">
        <v>10910</v>
      </c>
      <c r="H26" s="44">
        <f>G26/F26</f>
        <v>1.11326530612245</v>
      </c>
      <c r="I26" s="44">
        <f t="shared" si="0"/>
        <v>0.0433202639380319</v>
      </c>
      <c r="J26" s="53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ht="20.1" customHeight="1" spans="1:27">
      <c r="A27" s="43"/>
      <c r="B27" s="43"/>
      <c r="C27" s="43">
        <v>18</v>
      </c>
      <c r="D27" s="45" t="s">
        <v>40</v>
      </c>
      <c r="E27" s="43">
        <v>5932</v>
      </c>
      <c r="F27" s="43">
        <v>5300</v>
      </c>
      <c r="G27" s="43">
        <v>6183</v>
      </c>
      <c r="H27" s="44">
        <f>G27/F27</f>
        <v>1.16660377358491</v>
      </c>
      <c r="I27" s="44">
        <f t="shared" si="0"/>
        <v>0.0423128792987189</v>
      </c>
      <c r="J27" s="53" t="s">
        <v>41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ht="20.1" customHeight="1" spans="1:27">
      <c r="A28" s="43"/>
      <c r="B28" s="43"/>
      <c r="C28" s="43">
        <v>19</v>
      </c>
      <c r="D28" s="45" t="s">
        <v>42</v>
      </c>
      <c r="E28" s="43">
        <v>900</v>
      </c>
      <c r="F28" s="43"/>
      <c r="G28" s="43"/>
      <c r="H28" s="44"/>
      <c r="I28" s="44"/>
      <c r="J28" s="53" t="s">
        <v>43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ht="20.1" customHeight="1" spans="1:27">
      <c r="A29" s="43"/>
      <c r="B29" s="43"/>
      <c r="C29" s="43">
        <v>20</v>
      </c>
      <c r="D29" s="45" t="s">
        <v>44</v>
      </c>
      <c r="E29" s="43">
        <v>576</v>
      </c>
      <c r="F29" s="43"/>
      <c r="G29" s="43"/>
      <c r="H29" s="44"/>
      <c r="I29" s="44"/>
      <c r="J29" s="53" t="s">
        <v>43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ht="20.1" customHeight="1" spans="1:27">
      <c r="A30" s="43"/>
      <c r="B30" s="43"/>
      <c r="C30" s="43">
        <v>22</v>
      </c>
      <c r="D30" s="45" t="s">
        <v>45</v>
      </c>
      <c r="E30" s="43">
        <v>125</v>
      </c>
      <c r="F30" s="43">
        <v>5000</v>
      </c>
      <c r="G30" s="43">
        <v>5550</v>
      </c>
      <c r="H30" s="44">
        <f>G30/F30</f>
        <v>1.11</v>
      </c>
      <c r="I30" s="44">
        <f>G30/E30-1</f>
        <v>43.4</v>
      </c>
      <c r="J30" s="53" t="s">
        <v>46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ht="20.1" customHeight="1" spans="1:27">
      <c r="A31" s="43"/>
      <c r="B31" s="43"/>
      <c r="C31" s="43">
        <v>23</v>
      </c>
      <c r="D31" s="45" t="s">
        <v>47</v>
      </c>
      <c r="E31" s="43">
        <v>127</v>
      </c>
      <c r="F31" s="43"/>
      <c r="G31" s="43">
        <v>7</v>
      </c>
      <c r="H31" s="44"/>
      <c r="I31" s="44">
        <f>G31/E31-1</f>
        <v>-0.94488188976378</v>
      </c>
      <c r="J31" s="53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ht="20.1" customHeight="1" spans="1:27">
      <c r="A32" s="43"/>
      <c r="B32" s="43">
        <v>4</v>
      </c>
      <c r="C32" s="43"/>
      <c r="D32" s="46" t="s">
        <v>48</v>
      </c>
      <c r="E32" s="43">
        <v>19518</v>
      </c>
      <c r="F32" s="43">
        <f>16469-180</f>
        <v>16289</v>
      </c>
      <c r="G32" s="43">
        <v>13078</v>
      </c>
      <c r="H32" s="44">
        <f t="shared" ref="H32:H37" si="2">G32/F32</f>
        <v>0.802873104549082</v>
      </c>
      <c r="I32" s="44">
        <f>G32/E32-1</f>
        <v>-0.3299518393278</v>
      </c>
      <c r="J32" s="53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ht="20.1" customHeight="1" spans="1:27">
      <c r="A33" s="43"/>
      <c r="B33" s="43">
        <v>5</v>
      </c>
      <c r="C33" s="43"/>
      <c r="D33" s="46" t="s">
        <v>49</v>
      </c>
      <c r="E33" s="43">
        <v>26320</v>
      </c>
      <c r="F33" s="43">
        <v>23000</v>
      </c>
      <c r="G33" s="43">
        <v>22630</v>
      </c>
      <c r="H33" s="44">
        <f t="shared" si="2"/>
        <v>0.983913043478261</v>
      </c>
      <c r="I33" s="44">
        <f>G33/E33-1</f>
        <v>-0.140197568389058</v>
      </c>
      <c r="J33" s="53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ht="20.1" customHeight="1" spans="1:27">
      <c r="A34" s="43"/>
      <c r="B34" s="43">
        <v>6</v>
      </c>
      <c r="C34" s="43"/>
      <c r="D34" s="46" t="s">
        <v>50</v>
      </c>
      <c r="E34" s="43">
        <v>-2000</v>
      </c>
      <c r="F34" s="43">
        <v>-2000</v>
      </c>
      <c r="G34" s="43">
        <v>-2000</v>
      </c>
      <c r="H34" s="44">
        <f t="shared" si="2"/>
        <v>1</v>
      </c>
      <c r="I34" s="44"/>
      <c r="J34" s="53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ht="20.1" customHeight="1" spans="1:27">
      <c r="A35" s="43"/>
      <c r="B35" s="43"/>
      <c r="C35" s="43">
        <v>6</v>
      </c>
      <c r="D35" s="45" t="s">
        <v>51</v>
      </c>
      <c r="E35" s="43">
        <v>-2000</v>
      </c>
      <c r="F35" s="43">
        <v>-2000</v>
      </c>
      <c r="G35" s="43">
        <v>-2000</v>
      </c>
      <c r="H35" s="44">
        <f t="shared" si="2"/>
        <v>1</v>
      </c>
      <c r="I35" s="44"/>
      <c r="J35" s="53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ht="20.1" customHeight="1" spans="1:27">
      <c r="A36" s="43"/>
      <c r="B36" s="43">
        <v>7</v>
      </c>
      <c r="C36" s="43"/>
      <c r="D36" s="46" t="s">
        <v>52</v>
      </c>
      <c r="E36" s="43">
        <v>2509</v>
      </c>
      <c r="F36" s="43">
        <v>1600</v>
      </c>
      <c r="G36" s="43">
        <v>2177</v>
      </c>
      <c r="H36" s="44">
        <f t="shared" si="2"/>
        <v>1.360625</v>
      </c>
      <c r="I36" s="44">
        <f>G36/E36-1</f>
        <v>-0.132323634914309</v>
      </c>
      <c r="J36" s="53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ht="20.1" customHeight="1" spans="1:27">
      <c r="A37" s="43"/>
      <c r="B37" s="43"/>
      <c r="C37" s="43">
        <v>5</v>
      </c>
      <c r="D37" s="45" t="s">
        <v>53</v>
      </c>
      <c r="E37" s="43">
        <v>368</v>
      </c>
      <c r="F37" s="43">
        <v>350</v>
      </c>
      <c r="G37" s="43">
        <v>512</v>
      </c>
      <c r="H37" s="44">
        <f t="shared" si="2"/>
        <v>1.46285714285714</v>
      </c>
      <c r="I37" s="44">
        <f>G37/E37-1</f>
        <v>0.391304347826087</v>
      </c>
      <c r="J37" s="53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ht="20.1" customHeight="1" spans="1:27">
      <c r="A38" s="43"/>
      <c r="B38" s="43"/>
      <c r="C38" s="43">
        <v>6</v>
      </c>
      <c r="D38" s="45" t="s">
        <v>54</v>
      </c>
      <c r="E38" s="43"/>
      <c r="F38" s="43"/>
      <c r="G38" s="43">
        <v>91</v>
      </c>
      <c r="H38" s="44"/>
      <c r="I38" s="44"/>
      <c r="J38" s="53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ht="20.1" customHeight="1" spans="1:27">
      <c r="A39" s="43"/>
      <c r="B39" s="43"/>
      <c r="C39" s="43">
        <v>14</v>
      </c>
      <c r="D39" s="45" t="s">
        <v>55</v>
      </c>
      <c r="E39" s="43">
        <v>249</v>
      </c>
      <c r="F39" s="43"/>
      <c r="G39" s="43"/>
      <c r="H39" s="44"/>
      <c r="I39" s="44">
        <f>G39/E39-1</f>
        <v>-1</v>
      </c>
      <c r="J39" s="53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ht="20.1" customHeight="1" spans="1:27">
      <c r="A40" s="43"/>
      <c r="B40" s="43"/>
      <c r="C40" s="43">
        <v>15</v>
      </c>
      <c r="D40" s="45" t="s">
        <v>56</v>
      </c>
      <c r="E40" s="43">
        <v>209</v>
      </c>
      <c r="F40" s="43">
        <v>150</v>
      </c>
      <c r="G40" s="43">
        <v>150</v>
      </c>
      <c r="H40" s="44">
        <f>G40/F40</f>
        <v>1</v>
      </c>
      <c r="I40" s="44">
        <f>G40/E40-1</f>
        <v>-0.282296650717703</v>
      </c>
      <c r="J40" s="53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ht="20.1" customHeight="1" spans="1:27">
      <c r="A41" s="43"/>
      <c r="B41" s="43"/>
      <c r="C41" s="43">
        <v>19</v>
      </c>
      <c r="D41" s="45" t="s">
        <v>57</v>
      </c>
      <c r="E41" s="43">
        <v>1683</v>
      </c>
      <c r="F41" s="43">
        <v>1100</v>
      </c>
      <c r="G41" s="43">
        <v>1424</v>
      </c>
      <c r="H41" s="44">
        <f>G41/F41</f>
        <v>1.29454545454545</v>
      </c>
      <c r="I41" s="44">
        <f>G41/E41-1</f>
        <v>-0.153891859774213</v>
      </c>
      <c r="J41" s="53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ht="20.1" customHeight="1" spans="1:27">
      <c r="A42" s="43"/>
      <c r="B42" s="43">
        <v>9</v>
      </c>
      <c r="C42" s="43"/>
      <c r="D42" s="46" t="s">
        <v>58</v>
      </c>
      <c r="E42" s="43">
        <v>100</v>
      </c>
      <c r="F42" s="43">
        <v>180</v>
      </c>
      <c r="G42" s="43">
        <v>190</v>
      </c>
      <c r="H42" s="44">
        <f>G42/F42</f>
        <v>1.05555555555556</v>
      </c>
      <c r="I42" s="44">
        <f>G42/E42-1</f>
        <v>0.9</v>
      </c>
      <c r="J42" s="53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:27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7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:27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27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:27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:27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:27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:27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:27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:27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:27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:27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:27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:27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:27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:27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:27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:27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spans="1:27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spans="1:27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1:27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spans="1:27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spans="1:27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spans="1:27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spans="1:27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spans="1:27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spans="1:27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spans="1:27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spans="1:27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spans="1:27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spans="1:27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spans="1:27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spans="1:27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spans="1:27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spans="1:27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spans="1:27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spans="1:27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spans="1:27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spans="1:27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spans="1:27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spans="1:27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spans="1:27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spans="1:27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spans="1:27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  <row r="88" spans="1:27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spans="1:27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</row>
    <row r="90" spans="1:27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</row>
    <row r="91" spans="1:27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</row>
    <row r="92" spans="1:27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</row>
    <row r="93" spans="1:27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</row>
    <row r="94" spans="1:27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</row>
    <row r="95" spans="1:27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</row>
    <row r="96" spans="1:27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</row>
    <row r="97" spans="1:27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27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</row>
    <row r="99" spans="1:27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</row>
    <row r="100" spans="1:27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</row>
    <row r="101" spans="1:27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</row>
    <row r="102" spans="1:27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</row>
    <row r="103" spans="1:27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</row>
    <row r="104" spans="1:27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</row>
    <row r="105" spans="1:27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</row>
    <row r="106" spans="1:27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</row>
    <row r="107" spans="1:27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</row>
    <row r="108" spans="1:27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</row>
    <row r="109" spans="1:27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</row>
    <row r="110" spans="1:27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</row>
    <row r="111" spans="1:27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</row>
    <row r="112" spans="1:27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</row>
    <row r="113" spans="1:27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</row>
    <row r="114" spans="1:27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</row>
    <row r="115" spans="1:27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</row>
    <row r="116" spans="1:27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</row>
    <row r="117" spans="1:27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</row>
    <row r="118" spans="1:27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</row>
    <row r="119" spans="1:27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  <row r="120" spans="1:27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</row>
    <row r="121" spans="1:27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</row>
    <row r="122" spans="1:27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</row>
    <row r="123" spans="1:27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</row>
    <row r="124" spans="1:27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</row>
    <row r="125" spans="1:27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</row>
    <row r="126" spans="1:27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1:27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</row>
    <row r="128" spans="1:27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</row>
    <row r="129" spans="1:27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</row>
    <row r="130" spans="1:27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</row>
    <row r="131" spans="1:27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</row>
    <row r="132" spans="1:27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</row>
    <row r="133" spans="1:27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</row>
    <row r="134" spans="1:27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</row>
    <row r="135" spans="1:27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</row>
    <row r="136" spans="1:27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</row>
    <row r="137" spans="1:27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</row>
    <row r="138" spans="1:27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</row>
    <row r="139" spans="1:27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</row>
    <row r="140" spans="1:27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</row>
    <row r="141" spans="1:27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</row>
    <row r="142" spans="1:27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</row>
    <row r="143" spans="1:27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</row>
    <row r="144" spans="1:27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</row>
    <row r="145" spans="1:27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</row>
    <row r="146" spans="1:27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</row>
    <row r="147" spans="1:27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</row>
    <row r="148" spans="1:27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</row>
    <row r="149" spans="1:27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</row>
    <row r="150" spans="1:27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</row>
    <row r="151" spans="1:27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</row>
    <row r="152" spans="1:27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</row>
    <row r="153" spans="1:27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</row>
    <row r="154" spans="1:27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</row>
    <row r="155" spans="1:27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</row>
    <row r="156" spans="1:27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</row>
    <row r="157" spans="1:27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</row>
    <row r="158" spans="1:27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</row>
    <row r="159" spans="1:27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</row>
    <row r="160" spans="1:27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</row>
    <row r="161" spans="1:27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</row>
    <row r="162" spans="1:27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</row>
    <row r="163" spans="1:27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</row>
    <row r="164" spans="1:27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</row>
    <row r="165" spans="1:27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</row>
    <row r="166" spans="1:27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</row>
    <row r="167" spans="1:27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</row>
    <row r="168" spans="1:27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</row>
    <row r="169" spans="1:27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</row>
    <row r="170" spans="1:27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</row>
    <row r="171" spans="1:27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</row>
    <row r="172" spans="1:27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</row>
    <row r="173" spans="1:27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</row>
    <row r="174" spans="1:27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</row>
    <row r="175" spans="1:27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</row>
    <row r="176" spans="1:27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</row>
    <row r="177" spans="1:27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</row>
    <row r="178" spans="1:27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</row>
    <row r="179" spans="1:27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</row>
    <row r="180" spans="1:27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</row>
    <row r="181" spans="1:27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</row>
    <row r="182" spans="1:27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</row>
    <row r="183" spans="1:27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</row>
    <row r="184" spans="1:27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</row>
    <row r="185" spans="1:27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</row>
    <row r="186" spans="1:27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</row>
    <row r="187" spans="1:27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</row>
    <row r="188" spans="1:27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</row>
    <row r="189" spans="1:27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</row>
    <row r="190" spans="1:27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</row>
    <row r="191" spans="1:27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</row>
    <row r="192" spans="1:27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</row>
    <row r="193" spans="1:27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</row>
    <row r="194" spans="1:27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</row>
    <row r="195" spans="1:27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</row>
    <row r="196" spans="1:27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</row>
    <row r="197" spans="1:27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</row>
    <row r="198" spans="1:27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</row>
    <row r="199" spans="1:27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</row>
    <row r="200" spans="1:27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</row>
    <row r="201" spans="1:27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</row>
  </sheetData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ageMargins left="0.708661417322835" right="0.708661417322835" top="0.748031496062992" bottom="0.748031496062992" header="0.31496062992126" footer="0.708661417322835"/>
  <pageSetup paperSize="9" scale="80" firstPageNumber="3" orientation="portrait" useFirstPageNumber="1"/>
  <headerFooter>
    <oddFooter>&amp;C&amp;15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"/>
  <sheetViews>
    <sheetView workbookViewId="0">
      <selection activeCell="D16" sqref="D16"/>
    </sheetView>
  </sheetViews>
  <sheetFormatPr defaultColWidth="8.25" defaultRowHeight="14.4" outlineLevelCol="4"/>
  <cols>
    <col min="1" max="1" width="8.25" style="8"/>
    <col min="2" max="2" width="16.9583333333333" style="8" customWidth="1"/>
    <col min="3" max="3" width="34.8333333333333" style="8" customWidth="1"/>
    <col min="4" max="4" width="45.375" style="8" customWidth="1"/>
    <col min="5" max="5" width="8.825" style="8" customWidth="1"/>
    <col min="6" max="16384" width="8.25" style="8"/>
  </cols>
  <sheetData>
    <row r="1" s="8" customFormat="1" ht="33.75" customHeight="1" spans="2:5">
      <c r="B1" s="9" t="s">
        <v>853</v>
      </c>
      <c r="C1" s="9"/>
      <c r="D1" s="9"/>
      <c r="E1" s="9"/>
    </row>
    <row r="2" s="8" customFormat="1" spans="2:5">
      <c r="B2" s="10"/>
      <c r="E2" s="11" t="s">
        <v>2</v>
      </c>
    </row>
    <row r="3" s="8" customFormat="1" spans="1:5">
      <c r="A3" s="12" t="s">
        <v>854</v>
      </c>
      <c r="B3" s="12" t="s">
        <v>855</v>
      </c>
      <c r="C3" s="12" t="s">
        <v>856</v>
      </c>
      <c r="D3" s="12" t="s">
        <v>857</v>
      </c>
      <c r="E3" s="12" t="s">
        <v>858</v>
      </c>
    </row>
    <row r="4" s="8" customFormat="1" spans="1:5">
      <c r="A4" s="13" t="s">
        <v>859</v>
      </c>
      <c r="B4" s="14" t="s">
        <v>860</v>
      </c>
      <c r="C4" s="14" t="s">
        <v>861</v>
      </c>
      <c r="D4" s="14" t="s">
        <v>862</v>
      </c>
      <c r="E4" s="15">
        <v>4270.39</v>
      </c>
    </row>
    <row r="5" s="8" customFormat="1" spans="1:5">
      <c r="A5" s="16"/>
      <c r="B5" s="14" t="s">
        <v>860</v>
      </c>
      <c r="C5" s="14" t="s">
        <v>861</v>
      </c>
      <c r="D5" s="14" t="s">
        <v>863</v>
      </c>
      <c r="E5" s="14">
        <v>2648</v>
      </c>
    </row>
    <row r="6" s="8" customFormat="1" spans="1:5">
      <c r="A6" s="16"/>
      <c r="B6" s="14" t="s">
        <v>864</v>
      </c>
      <c r="C6" s="14" t="s">
        <v>865</v>
      </c>
      <c r="D6" s="14" t="s">
        <v>866</v>
      </c>
      <c r="E6" s="14">
        <v>935.4</v>
      </c>
    </row>
    <row r="7" s="8" customFormat="1" spans="1:5">
      <c r="A7" s="16"/>
      <c r="B7" s="14" t="s">
        <v>867</v>
      </c>
      <c r="C7" s="14" t="s">
        <v>868</v>
      </c>
      <c r="D7" s="14" t="s">
        <v>869</v>
      </c>
      <c r="E7" s="14">
        <v>30</v>
      </c>
    </row>
    <row r="8" s="8" customFormat="1" spans="1:5">
      <c r="A8" s="16"/>
      <c r="B8" s="14" t="s">
        <v>870</v>
      </c>
      <c r="C8" s="14" t="s">
        <v>871</v>
      </c>
      <c r="D8" s="14" t="s">
        <v>872</v>
      </c>
      <c r="E8" s="14">
        <v>13.5</v>
      </c>
    </row>
    <row r="9" s="8" customFormat="1" spans="1:5">
      <c r="A9" s="16"/>
      <c r="B9" s="14" t="s">
        <v>873</v>
      </c>
      <c r="C9" s="14" t="s">
        <v>874</v>
      </c>
      <c r="D9" s="14" t="s">
        <v>875</v>
      </c>
      <c r="E9" s="14">
        <v>356</v>
      </c>
    </row>
    <row r="10" s="8" customFormat="1" spans="1:5">
      <c r="A10" s="16"/>
      <c r="B10" s="14" t="s">
        <v>876</v>
      </c>
      <c r="C10" s="14" t="s">
        <v>877</v>
      </c>
      <c r="D10" s="14" t="s">
        <v>878</v>
      </c>
      <c r="E10" s="14">
        <v>7</v>
      </c>
    </row>
    <row r="11" s="8" customFormat="1" spans="1:5">
      <c r="A11" s="16"/>
      <c r="B11" s="14" t="s">
        <v>879</v>
      </c>
      <c r="C11" s="14" t="s">
        <v>880</v>
      </c>
      <c r="D11" s="14" t="s">
        <v>881</v>
      </c>
      <c r="E11" s="14">
        <v>1662</v>
      </c>
    </row>
    <row r="12" s="8" customFormat="1" spans="1:5">
      <c r="A12" s="16"/>
      <c r="B12" s="14" t="s">
        <v>882</v>
      </c>
      <c r="C12" s="14" t="s">
        <v>883</v>
      </c>
      <c r="D12" s="14" t="s">
        <v>884</v>
      </c>
      <c r="E12" s="14">
        <v>467</v>
      </c>
    </row>
    <row r="13" s="8" customFormat="1" spans="1:5">
      <c r="A13" s="16"/>
      <c r="B13" s="14" t="s">
        <v>885</v>
      </c>
      <c r="C13" s="14" t="s">
        <v>886</v>
      </c>
      <c r="D13" s="14" t="s">
        <v>887</v>
      </c>
      <c r="E13" s="14">
        <v>1000</v>
      </c>
    </row>
    <row r="14" s="8" customFormat="1" spans="1:5">
      <c r="A14" s="16"/>
      <c r="B14" s="14" t="s">
        <v>888</v>
      </c>
      <c r="C14" s="14" t="s">
        <v>889</v>
      </c>
      <c r="D14" s="14" t="s">
        <v>890</v>
      </c>
      <c r="E14" s="14">
        <v>431.07</v>
      </c>
    </row>
    <row r="15" s="8" customFormat="1" spans="1:5">
      <c r="A15" s="16"/>
      <c r="B15" s="14" t="s">
        <v>891</v>
      </c>
      <c r="C15" s="14" t="s">
        <v>892</v>
      </c>
      <c r="D15" s="14" t="s">
        <v>893</v>
      </c>
      <c r="E15" s="14">
        <v>300</v>
      </c>
    </row>
    <row r="16" s="8" customFormat="1" spans="1:5">
      <c r="A16" s="16"/>
      <c r="B16" s="14" t="s">
        <v>891</v>
      </c>
      <c r="C16" s="14" t="s">
        <v>892</v>
      </c>
      <c r="D16" s="14" t="s">
        <v>894</v>
      </c>
      <c r="E16" s="14">
        <v>15.85</v>
      </c>
    </row>
    <row r="17" s="8" customFormat="1" spans="1:5">
      <c r="A17" s="16"/>
      <c r="B17" s="14" t="s">
        <v>895</v>
      </c>
      <c r="C17" s="14" t="s">
        <v>896</v>
      </c>
      <c r="D17" s="14" t="s">
        <v>897</v>
      </c>
      <c r="E17" s="14">
        <v>1477</v>
      </c>
    </row>
    <row r="18" s="8" customFormat="1" spans="1:5">
      <c r="A18" s="16"/>
      <c r="B18" s="14" t="s">
        <v>898</v>
      </c>
      <c r="C18" s="14" t="s">
        <v>899</v>
      </c>
      <c r="D18" s="14" t="s">
        <v>900</v>
      </c>
      <c r="E18" s="14">
        <v>54</v>
      </c>
    </row>
    <row r="19" s="8" customFormat="1" spans="1:5">
      <c r="A19" s="16"/>
      <c r="B19" s="14" t="s">
        <v>901</v>
      </c>
      <c r="C19" s="14" t="s">
        <v>902</v>
      </c>
      <c r="D19" s="14" t="s">
        <v>903</v>
      </c>
      <c r="E19" s="14">
        <v>35</v>
      </c>
    </row>
    <row r="20" s="8" customFormat="1" spans="1:5">
      <c r="A20" s="16"/>
      <c r="B20" s="14" t="s">
        <v>904</v>
      </c>
      <c r="C20" s="14" t="s">
        <v>905</v>
      </c>
      <c r="D20" s="14" t="s">
        <v>906</v>
      </c>
      <c r="E20" s="14">
        <v>900</v>
      </c>
    </row>
    <row r="21" s="8" customFormat="1" spans="1:5">
      <c r="A21" s="16"/>
      <c r="B21" s="14" t="s">
        <v>907</v>
      </c>
      <c r="C21" s="14" t="s">
        <v>908</v>
      </c>
      <c r="D21" s="14" t="s">
        <v>909</v>
      </c>
      <c r="E21" s="14">
        <v>2000</v>
      </c>
    </row>
    <row r="22" s="8" customFormat="1" spans="1:5">
      <c r="A22" s="16"/>
      <c r="B22" s="14" t="s">
        <v>910</v>
      </c>
      <c r="C22" s="14" t="s">
        <v>911</v>
      </c>
      <c r="D22" s="14" t="s">
        <v>912</v>
      </c>
      <c r="E22" s="14">
        <v>3150</v>
      </c>
    </row>
    <row r="23" s="8" customFormat="1" spans="1:5">
      <c r="A23" s="16"/>
      <c r="B23" s="14" t="s">
        <v>913</v>
      </c>
      <c r="C23" s="14" t="s">
        <v>914</v>
      </c>
      <c r="D23" s="14" t="s">
        <v>915</v>
      </c>
      <c r="E23" s="14">
        <v>713</v>
      </c>
    </row>
    <row r="24" s="8" customFormat="1" spans="1:5">
      <c r="A24" s="16"/>
      <c r="B24" s="14" t="s">
        <v>916</v>
      </c>
      <c r="C24" s="14" t="s">
        <v>917</v>
      </c>
      <c r="D24" s="14" t="s">
        <v>918</v>
      </c>
      <c r="E24" s="14">
        <v>23.79</v>
      </c>
    </row>
    <row r="25" s="8" customFormat="1" spans="1:5">
      <c r="A25" s="16"/>
      <c r="B25" s="14" t="s">
        <v>919</v>
      </c>
      <c r="C25" s="14" t="s">
        <v>920</v>
      </c>
      <c r="D25" s="14" t="s">
        <v>921</v>
      </c>
      <c r="E25" s="14">
        <v>34</v>
      </c>
    </row>
    <row r="26" s="8" customFormat="1" spans="1:5">
      <c r="A26" s="16"/>
      <c r="B26" s="14" t="s">
        <v>922</v>
      </c>
      <c r="C26" s="14" t="s">
        <v>902</v>
      </c>
      <c r="D26" s="14" t="s">
        <v>923</v>
      </c>
      <c r="E26" s="14">
        <v>383.53</v>
      </c>
    </row>
    <row r="27" s="8" customFormat="1" spans="1:5">
      <c r="A27" s="16"/>
      <c r="B27" s="14" t="s">
        <v>924</v>
      </c>
      <c r="C27" s="14" t="s">
        <v>925</v>
      </c>
      <c r="D27" s="14" t="s">
        <v>926</v>
      </c>
      <c r="E27" s="14">
        <v>2451</v>
      </c>
    </row>
    <row r="28" s="8" customFormat="1" spans="1:5">
      <c r="A28" s="16"/>
      <c r="B28" s="14" t="s">
        <v>927</v>
      </c>
      <c r="C28" s="14" t="s">
        <v>928</v>
      </c>
      <c r="D28" s="14" t="s">
        <v>929</v>
      </c>
      <c r="E28" s="14">
        <v>20</v>
      </c>
    </row>
    <row r="29" s="8" customFormat="1" spans="1:5">
      <c r="A29" s="16"/>
      <c r="B29" s="14" t="s">
        <v>930</v>
      </c>
      <c r="C29" s="14" t="s">
        <v>931</v>
      </c>
      <c r="D29" s="14" t="s">
        <v>932</v>
      </c>
      <c r="E29" s="14">
        <v>125</v>
      </c>
    </row>
    <row r="30" s="8" customFormat="1" spans="1:5">
      <c r="A30" s="16"/>
      <c r="B30" s="14" t="s">
        <v>933</v>
      </c>
      <c r="C30" s="14" t="s">
        <v>934</v>
      </c>
      <c r="D30" s="14" t="s">
        <v>935</v>
      </c>
      <c r="E30" s="14">
        <v>54.55</v>
      </c>
    </row>
    <row r="31" s="8" customFormat="1" spans="1:5">
      <c r="A31" s="16"/>
      <c r="B31" s="14" t="s">
        <v>936</v>
      </c>
      <c r="C31" s="14" t="s">
        <v>937</v>
      </c>
      <c r="D31" s="14" t="s">
        <v>938</v>
      </c>
      <c r="E31" s="14">
        <v>141</v>
      </c>
    </row>
    <row r="32" s="8" customFormat="1" spans="1:5">
      <c r="A32" s="16"/>
      <c r="B32" s="14" t="s">
        <v>939</v>
      </c>
      <c r="C32" s="14" t="s">
        <v>940</v>
      </c>
      <c r="D32" s="14" t="s">
        <v>941</v>
      </c>
      <c r="E32" s="14">
        <v>3150</v>
      </c>
    </row>
    <row r="33" s="8" customFormat="1" spans="1:5">
      <c r="A33" s="16"/>
      <c r="B33" s="14" t="s">
        <v>942</v>
      </c>
      <c r="C33" s="14" t="s">
        <v>943</v>
      </c>
      <c r="D33" s="14" t="s">
        <v>944</v>
      </c>
      <c r="E33" s="14">
        <v>15</v>
      </c>
    </row>
    <row r="34" s="8" customFormat="1" spans="1:5">
      <c r="A34" s="16"/>
      <c r="B34" s="14" t="s">
        <v>945</v>
      </c>
      <c r="C34" s="14" t="s">
        <v>946</v>
      </c>
      <c r="D34" s="14" t="s">
        <v>947</v>
      </c>
      <c r="E34" s="14">
        <v>2426.73</v>
      </c>
    </row>
    <row r="35" s="8" customFormat="1" spans="1:5">
      <c r="A35" s="16"/>
      <c r="B35" s="14" t="s">
        <v>948</v>
      </c>
      <c r="C35" s="14" t="s">
        <v>949</v>
      </c>
      <c r="D35" s="14" t="s">
        <v>950</v>
      </c>
      <c r="E35" s="14">
        <v>20</v>
      </c>
    </row>
    <row r="36" s="8" customFormat="1" spans="1:5">
      <c r="A36" s="16"/>
      <c r="B36" s="14" t="s">
        <v>951</v>
      </c>
      <c r="C36" s="14" t="s">
        <v>952</v>
      </c>
      <c r="D36" s="14" t="s">
        <v>953</v>
      </c>
      <c r="E36" s="14">
        <v>74</v>
      </c>
    </row>
    <row r="37" s="8" customFormat="1" spans="1:5">
      <c r="A37" s="16"/>
      <c r="B37" s="14" t="s">
        <v>951</v>
      </c>
      <c r="C37" s="14" t="s">
        <v>954</v>
      </c>
      <c r="D37" s="14" t="s">
        <v>955</v>
      </c>
      <c r="E37" s="14">
        <v>35</v>
      </c>
    </row>
    <row r="38" s="8" customFormat="1" spans="1:5">
      <c r="A38" s="16"/>
      <c r="B38" s="14" t="s">
        <v>956</v>
      </c>
      <c r="C38" s="14" t="s">
        <v>957</v>
      </c>
      <c r="D38" s="14" t="s">
        <v>958</v>
      </c>
      <c r="E38" s="14">
        <v>265</v>
      </c>
    </row>
    <row r="39" s="8" customFormat="1" spans="1:5">
      <c r="A39" s="16"/>
      <c r="B39" s="14" t="s">
        <v>959</v>
      </c>
      <c r="C39" s="14" t="s">
        <v>960</v>
      </c>
      <c r="D39" s="14" t="s">
        <v>961</v>
      </c>
      <c r="E39" s="14">
        <v>246.86</v>
      </c>
    </row>
    <row r="40" s="8" customFormat="1" spans="1:5">
      <c r="A40" s="16"/>
      <c r="B40" s="17" t="s">
        <v>959</v>
      </c>
      <c r="C40" s="14" t="s">
        <v>962</v>
      </c>
      <c r="D40" s="17" t="s">
        <v>963</v>
      </c>
      <c r="E40" s="14">
        <v>21.51</v>
      </c>
    </row>
    <row r="41" s="8" customFormat="1" spans="1:5">
      <c r="A41" s="16"/>
      <c r="B41" s="14" t="s">
        <v>959</v>
      </c>
      <c r="C41" s="14" t="s">
        <v>962</v>
      </c>
      <c r="D41" s="14" t="s">
        <v>964</v>
      </c>
      <c r="E41" s="14">
        <v>216.82</v>
      </c>
    </row>
    <row r="42" s="8" customFormat="1" spans="1:5">
      <c r="A42" s="16"/>
      <c r="B42" s="14" t="s">
        <v>965</v>
      </c>
      <c r="C42" s="14" t="s">
        <v>905</v>
      </c>
      <c r="D42" s="14" t="s">
        <v>966</v>
      </c>
      <c r="E42" s="14">
        <v>900</v>
      </c>
    </row>
    <row r="43" s="8" customFormat="1" spans="1:5">
      <c r="A43" s="16"/>
      <c r="B43" s="14" t="s">
        <v>967</v>
      </c>
      <c r="C43" s="14" t="s">
        <v>905</v>
      </c>
      <c r="D43" s="14" t="s">
        <v>968</v>
      </c>
      <c r="E43" s="14">
        <v>2000</v>
      </c>
    </row>
    <row r="44" s="8" customFormat="1" spans="1:5">
      <c r="A44" s="16"/>
      <c r="B44" s="17" t="s">
        <v>969</v>
      </c>
      <c r="C44" s="14" t="s">
        <v>970</v>
      </c>
      <c r="D44" s="17" t="s">
        <v>971</v>
      </c>
      <c r="E44" s="14">
        <v>522</v>
      </c>
    </row>
    <row r="45" s="8" customFormat="1" spans="1:5">
      <c r="A45" s="16"/>
      <c r="B45" s="17" t="s">
        <v>972</v>
      </c>
      <c r="C45" s="14" t="s">
        <v>973</v>
      </c>
      <c r="D45" s="14" t="s">
        <v>974</v>
      </c>
      <c r="E45" s="14">
        <v>63</v>
      </c>
    </row>
    <row r="46" s="8" customFormat="1" spans="1:5">
      <c r="A46" s="16"/>
      <c r="B46" s="14" t="s">
        <v>975</v>
      </c>
      <c r="C46" s="14" t="s">
        <v>976</v>
      </c>
      <c r="D46" s="14" t="s">
        <v>977</v>
      </c>
      <c r="E46" s="14">
        <v>144</v>
      </c>
    </row>
    <row r="47" s="8" customFormat="1" spans="1:5">
      <c r="A47" s="16"/>
      <c r="B47" s="17" t="s">
        <v>975</v>
      </c>
      <c r="C47" s="14" t="s">
        <v>978</v>
      </c>
      <c r="D47" s="14" t="s">
        <v>977</v>
      </c>
      <c r="E47" s="14">
        <v>91</v>
      </c>
    </row>
    <row r="48" s="8" customFormat="1" spans="1:5">
      <c r="A48" s="16"/>
      <c r="B48" s="14" t="s">
        <v>975</v>
      </c>
      <c r="C48" s="14" t="s">
        <v>979</v>
      </c>
      <c r="D48" s="14" t="s">
        <v>977</v>
      </c>
      <c r="E48" s="14">
        <v>192</v>
      </c>
    </row>
    <row r="49" s="8" customFormat="1" spans="1:5">
      <c r="A49" s="16"/>
      <c r="B49" s="17" t="s">
        <v>980</v>
      </c>
      <c r="C49" s="14" t="s">
        <v>981</v>
      </c>
      <c r="D49" s="14" t="s">
        <v>982</v>
      </c>
      <c r="E49" s="14">
        <v>31</v>
      </c>
    </row>
    <row r="50" s="8" customFormat="1" spans="1:5">
      <c r="A50" s="16"/>
      <c r="B50" s="17" t="s">
        <v>983</v>
      </c>
      <c r="C50" s="14" t="s">
        <v>976</v>
      </c>
      <c r="D50" s="14" t="s">
        <v>984</v>
      </c>
      <c r="E50" s="14">
        <v>1115</v>
      </c>
    </row>
    <row r="51" s="8" customFormat="1" spans="1:5">
      <c r="A51" s="16"/>
      <c r="B51" s="17" t="s">
        <v>985</v>
      </c>
      <c r="C51" s="14" t="s">
        <v>986</v>
      </c>
      <c r="D51" s="17" t="s">
        <v>987</v>
      </c>
      <c r="E51" s="14">
        <v>43</v>
      </c>
    </row>
    <row r="52" s="8" customFormat="1" spans="1:5">
      <c r="A52" s="16"/>
      <c r="B52" s="14" t="s">
        <v>988</v>
      </c>
      <c r="C52" s="14" t="s">
        <v>989</v>
      </c>
      <c r="D52" s="14" t="s">
        <v>990</v>
      </c>
      <c r="E52" s="14">
        <v>703</v>
      </c>
    </row>
    <row r="53" s="8" customFormat="1" spans="1:5">
      <c r="A53" s="16"/>
      <c r="B53" s="17" t="s">
        <v>991</v>
      </c>
      <c r="C53" s="14" t="s">
        <v>992</v>
      </c>
      <c r="D53" s="14" t="s">
        <v>993</v>
      </c>
      <c r="E53" s="14">
        <v>12</v>
      </c>
    </row>
    <row r="54" s="8" customFormat="1" spans="1:5">
      <c r="A54" s="16"/>
      <c r="B54" s="17" t="s">
        <v>991</v>
      </c>
      <c r="C54" s="14" t="s">
        <v>994</v>
      </c>
      <c r="D54" s="14" t="s">
        <v>995</v>
      </c>
      <c r="E54" s="14">
        <v>3000</v>
      </c>
    </row>
    <row r="55" s="8" customFormat="1" spans="1:5">
      <c r="A55" s="16"/>
      <c r="B55" s="17" t="s">
        <v>996</v>
      </c>
      <c r="C55" s="14" t="s">
        <v>883</v>
      </c>
      <c r="D55" s="17" t="s">
        <v>997</v>
      </c>
      <c r="E55" s="14">
        <v>262</v>
      </c>
    </row>
    <row r="56" s="8" customFormat="1" spans="1:5">
      <c r="A56" s="16"/>
      <c r="B56" s="17" t="s">
        <v>998</v>
      </c>
      <c r="C56" s="14" t="s">
        <v>886</v>
      </c>
      <c r="D56" s="14" t="s">
        <v>999</v>
      </c>
      <c r="E56" s="14">
        <v>17</v>
      </c>
    </row>
    <row r="57" s="8" customFormat="1" spans="1:5">
      <c r="A57" s="16"/>
      <c r="B57" s="18" t="s">
        <v>1000</v>
      </c>
      <c r="C57" s="18"/>
      <c r="D57" s="18"/>
      <c r="E57" s="19">
        <f>SUM(E4:E56)</f>
        <v>39264</v>
      </c>
    </row>
    <row r="58" s="8" customFormat="1" spans="1:1">
      <c r="A58" s="8" t="s">
        <v>1001</v>
      </c>
    </row>
  </sheetData>
  <mergeCells count="3">
    <mergeCell ref="B1:E1"/>
    <mergeCell ref="B57:D57"/>
    <mergeCell ref="A4:A57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opLeftCell="A7" workbookViewId="0">
      <selection activeCell="G17" sqref="G17"/>
    </sheetView>
  </sheetViews>
  <sheetFormatPr defaultColWidth="8.25" defaultRowHeight="15.6" outlineLevelCol="3"/>
  <cols>
    <col min="1" max="1" width="41.25" style="1" customWidth="1"/>
    <col min="2" max="3" width="13.2916666666667" style="1" customWidth="1"/>
    <col min="4" max="4" width="18.7916666666667" style="1" customWidth="1"/>
    <col min="5" max="16384" width="8.25" style="1"/>
  </cols>
  <sheetData>
    <row r="1" s="1" customFormat="1" ht="42" customHeight="1" spans="1:4">
      <c r="A1" s="2" t="s">
        <v>1002</v>
      </c>
      <c r="B1" s="2"/>
      <c r="C1" s="2"/>
      <c r="D1" s="2"/>
    </row>
    <row r="2" s="1" customFormat="1" ht="27.75" customHeight="1" spans="1:4">
      <c r="A2" s="3"/>
      <c r="D2" s="4" t="s">
        <v>2</v>
      </c>
    </row>
    <row r="3" s="1" customFormat="1" ht="55.5" customHeight="1" spans="1:4">
      <c r="A3" s="5" t="s">
        <v>1003</v>
      </c>
      <c r="B3" s="5" t="s">
        <v>1004</v>
      </c>
      <c r="C3" s="5" t="s">
        <v>1005</v>
      </c>
      <c r="D3" s="5" t="s">
        <v>1006</v>
      </c>
    </row>
    <row r="4" s="1" customFormat="1" ht="33.75" customHeight="1" spans="1:4">
      <c r="A4" s="6" t="s">
        <v>1007</v>
      </c>
      <c r="B4" s="5">
        <v>48000</v>
      </c>
      <c r="C4" s="5"/>
      <c r="D4" s="5"/>
    </row>
    <row r="5" s="1" customFormat="1" ht="33.75" customHeight="1" spans="1:4">
      <c r="A5" s="6" t="s">
        <v>1008</v>
      </c>
      <c r="B5" s="5">
        <v>400000</v>
      </c>
      <c r="C5" s="5"/>
      <c r="D5" s="5"/>
    </row>
    <row r="6" s="1" customFormat="1" ht="33.75" customHeight="1" spans="1:4">
      <c r="A6" s="6" t="s">
        <v>1009</v>
      </c>
      <c r="B6" s="5">
        <v>8000</v>
      </c>
      <c r="C6" s="5"/>
      <c r="D6" s="6"/>
    </row>
    <row r="7" s="1" customFormat="1" ht="33.75" customHeight="1" spans="1:4">
      <c r="A7" s="6" t="s">
        <v>1010</v>
      </c>
      <c r="B7" s="5">
        <v>801700</v>
      </c>
      <c r="C7" s="5"/>
      <c r="D7" s="5"/>
    </row>
    <row r="8" s="1" customFormat="1" ht="33.75" customHeight="1" spans="1:4">
      <c r="A8" s="6" t="s">
        <v>1011</v>
      </c>
      <c r="B8" s="5"/>
      <c r="C8" s="5">
        <v>50000</v>
      </c>
      <c r="D8" s="5" t="s">
        <v>1012</v>
      </c>
    </row>
    <row r="9" s="1" customFormat="1" ht="33.75" customHeight="1" spans="1:4">
      <c r="A9" s="6" t="s">
        <v>1013</v>
      </c>
      <c r="B9" s="5"/>
      <c r="C9" s="5"/>
      <c r="D9" s="7" t="s">
        <v>1014</v>
      </c>
    </row>
    <row r="10" s="1" customFormat="1" ht="33.75" customHeight="1" spans="1:4">
      <c r="A10" s="6" t="s">
        <v>1015</v>
      </c>
      <c r="B10" s="5"/>
      <c r="C10" s="5">
        <v>61000</v>
      </c>
      <c r="D10" s="5"/>
    </row>
    <row r="11" s="1" customFormat="1" ht="33.75" customHeight="1" spans="1:4">
      <c r="A11" s="6" t="s">
        <v>1016</v>
      </c>
      <c r="B11" s="5"/>
      <c r="C11" s="5"/>
      <c r="D11" s="7" t="s">
        <v>1017</v>
      </c>
    </row>
  </sheetData>
  <mergeCells count="1">
    <mergeCell ref="A1: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89"/>
  <sheetViews>
    <sheetView workbookViewId="0">
      <pane xSplit="2" ySplit="5" topLeftCell="C582" activePane="bottomRight" state="frozen"/>
      <selection/>
      <selection pane="topRight"/>
      <selection pane="bottomLeft"/>
      <selection pane="bottomRight" activeCell="I1" sqref="I$1:I$1048576"/>
    </sheetView>
  </sheetViews>
  <sheetFormatPr defaultColWidth="8.75" defaultRowHeight="15.6"/>
  <cols>
    <col min="1" max="1" width="7.375" customWidth="1"/>
    <col min="2" max="2" width="34.375" customWidth="1"/>
    <col min="3" max="3" width="9.5" customWidth="1"/>
    <col min="4" max="4" width="9.125" customWidth="1"/>
    <col min="5" max="5" width="9.75" style="65" customWidth="1"/>
    <col min="6" max="6" width="8.125" customWidth="1"/>
    <col min="7" max="7" width="6.875" customWidth="1"/>
    <col min="8" max="8" width="11.25" customWidth="1"/>
    <col min="9" max="9" width="8.875" customWidth="1"/>
    <col min="10" max="10" width="5.25" customWidth="1"/>
    <col min="11" max="26" width="8.875" customWidth="1"/>
  </cols>
  <sheetData>
    <row r="1" ht="17.4" spans="1:26">
      <c r="A1" s="66" t="s">
        <v>59</v>
      </c>
      <c r="B1" s="66"/>
      <c r="C1" s="66"/>
      <c r="D1" s="66"/>
      <c r="E1" s="66"/>
      <c r="F1" s="66"/>
      <c r="G1" s="66"/>
      <c r="H1" s="66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ht="32.25" customHeight="1" spans="1:26">
      <c r="A2" s="57" t="s">
        <v>60</v>
      </c>
      <c r="B2" s="57"/>
      <c r="C2" s="57"/>
      <c r="D2" s="57"/>
      <c r="E2" s="57"/>
      <c r="F2" s="57"/>
      <c r="G2" s="57"/>
      <c r="H2" s="57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ht="17.4" spans="1:26">
      <c r="A3" s="40"/>
      <c r="B3" s="40"/>
      <c r="C3" s="40"/>
      <c r="D3" s="40"/>
      <c r="E3" s="67"/>
      <c r="F3" s="40"/>
      <c r="G3" s="40"/>
      <c r="H3" s="62" t="s">
        <v>2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ht="24" spans="1:26">
      <c r="A4" s="43" t="s">
        <v>61</v>
      </c>
      <c r="B4" s="43" t="s">
        <v>62</v>
      </c>
      <c r="C4" s="51" t="s">
        <v>5</v>
      </c>
      <c r="D4" s="51" t="s">
        <v>6</v>
      </c>
      <c r="E4" s="68" t="s">
        <v>7</v>
      </c>
      <c r="F4" s="51" t="s">
        <v>8</v>
      </c>
      <c r="G4" s="51" t="s">
        <v>9</v>
      </c>
      <c r="H4" s="43" t="s">
        <v>10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>
      <c r="A5" s="43"/>
      <c r="B5" s="43" t="s">
        <v>63</v>
      </c>
      <c r="C5" s="43">
        <f>C6+C175+C184+C226+C256+C280+C317+C403+C451+C476+C492+C556+C574+C600+C614+C623+C625+C646+C658+C667+C682+C685+C688</f>
        <v>925198</v>
      </c>
      <c r="D5" s="43">
        <f>D6+D175+D184+D226+D256+D280+D317+D403+D451+D476+D492+D556+D574+D600+D614+D623+D625+D646+D658+D667+D682+D685+D688</f>
        <v>973314</v>
      </c>
      <c r="E5" s="69">
        <f>E6+E175+E184+E226+E256+E280+E317+E403+E451+E476+E492+E556+E574+E600+E614+E623+E625+E646+E658+E667+E682+E685+E688</f>
        <v>989680</v>
      </c>
      <c r="F5" s="44">
        <f>E5/D5</f>
        <v>1.01681471755261</v>
      </c>
      <c r="G5" s="44">
        <f>E5/C5-1</f>
        <v>0.0696953516976906</v>
      </c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ht="19.2" spans="1:26">
      <c r="A6" s="45">
        <v>201</v>
      </c>
      <c r="B6" s="46" t="s">
        <v>64</v>
      </c>
      <c r="C6" s="43">
        <v>66268</v>
      </c>
      <c r="D6" s="43">
        <v>148776</v>
      </c>
      <c r="E6" s="69">
        <v>143948</v>
      </c>
      <c r="F6" s="44">
        <f>E6/D6</f>
        <v>0.967548529332688</v>
      </c>
      <c r="G6" s="44">
        <f>E6/C6-1</f>
        <v>1.17220981469186</v>
      </c>
      <c r="H6" s="53" t="s">
        <v>65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>
      <c r="A7" s="45">
        <v>20101</v>
      </c>
      <c r="B7" s="46" t="s">
        <v>66</v>
      </c>
      <c r="C7" s="43">
        <v>2032</v>
      </c>
      <c r="D7" s="43">
        <v>2745</v>
      </c>
      <c r="E7" s="69">
        <v>2181</v>
      </c>
      <c r="F7" s="44"/>
      <c r="G7" s="44"/>
      <c r="H7" s="53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>
      <c r="A8" s="45">
        <v>2010101</v>
      </c>
      <c r="B8" s="45" t="s">
        <v>67</v>
      </c>
      <c r="C8" s="43">
        <v>1748</v>
      </c>
      <c r="D8" s="43">
        <v>2408</v>
      </c>
      <c r="E8" s="69">
        <v>1920</v>
      </c>
      <c r="F8" s="44"/>
      <c r="G8" s="44"/>
      <c r="H8" s="53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>
      <c r="A9" s="45">
        <v>2010102</v>
      </c>
      <c r="B9" s="45" t="s">
        <v>68</v>
      </c>
      <c r="C9" s="43">
        <v>4</v>
      </c>
      <c r="D9" s="43"/>
      <c r="E9" s="69"/>
      <c r="F9" s="44"/>
      <c r="G9" s="44"/>
      <c r="H9" s="53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>
      <c r="A10" s="45">
        <v>2010104</v>
      </c>
      <c r="B10" s="45" t="s">
        <v>69</v>
      </c>
      <c r="C10" s="43">
        <v>167</v>
      </c>
      <c r="D10" s="43">
        <v>169</v>
      </c>
      <c r="E10" s="69">
        <v>162</v>
      </c>
      <c r="F10" s="44"/>
      <c r="G10" s="44"/>
      <c r="H10" s="53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>
      <c r="A11" s="45">
        <v>2010106</v>
      </c>
      <c r="B11" s="45" t="s">
        <v>70</v>
      </c>
      <c r="C11" s="43"/>
      <c r="D11" s="43">
        <v>30</v>
      </c>
      <c r="E11" s="69"/>
      <c r="F11" s="44"/>
      <c r="G11" s="44"/>
      <c r="H11" s="53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>
      <c r="A12" s="45">
        <v>2010108</v>
      </c>
      <c r="B12" s="45" t="s">
        <v>71</v>
      </c>
      <c r="C12" s="43">
        <v>64</v>
      </c>
      <c r="D12" s="43">
        <v>79</v>
      </c>
      <c r="E12" s="69">
        <v>71</v>
      </c>
      <c r="F12" s="44"/>
      <c r="G12" s="44"/>
      <c r="H12" s="53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>
      <c r="A13" s="45">
        <v>2010199</v>
      </c>
      <c r="B13" s="45" t="s">
        <v>72</v>
      </c>
      <c r="C13" s="43">
        <v>49</v>
      </c>
      <c r="D13" s="43">
        <v>55</v>
      </c>
      <c r="E13" s="69">
        <v>28</v>
      </c>
      <c r="F13" s="44"/>
      <c r="G13" s="44"/>
      <c r="H13" s="53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>
      <c r="A14" s="45">
        <v>20102</v>
      </c>
      <c r="B14" s="46" t="s">
        <v>73</v>
      </c>
      <c r="C14" s="43">
        <v>1143</v>
      </c>
      <c r="D14" s="43">
        <v>1115</v>
      </c>
      <c r="E14" s="69">
        <v>1133</v>
      </c>
      <c r="F14" s="44"/>
      <c r="G14" s="44"/>
      <c r="H14" s="53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>
      <c r="A15" s="45">
        <v>2010201</v>
      </c>
      <c r="B15" s="45" t="s">
        <v>67</v>
      </c>
      <c r="C15" s="43">
        <v>803</v>
      </c>
      <c r="D15" s="43">
        <v>763</v>
      </c>
      <c r="E15" s="69">
        <v>833</v>
      </c>
      <c r="F15" s="44"/>
      <c r="G15" s="44"/>
      <c r="H15" s="53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>
      <c r="A16" s="45">
        <v>2010202</v>
      </c>
      <c r="B16" s="45" t="s">
        <v>68</v>
      </c>
      <c r="C16" s="43">
        <v>39</v>
      </c>
      <c r="D16" s="43">
        <v>48</v>
      </c>
      <c r="E16" s="69">
        <v>43</v>
      </c>
      <c r="F16" s="44"/>
      <c r="G16" s="44"/>
      <c r="H16" s="53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>
      <c r="A17" s="45">
        <v>2010204</v>
      </c>
      <c r="B17" s="45" t="s">
        <v>74</v>
      </c>
      <c r="C17" s="43">
        <v>133</v>
      </c>
      <c r="D17" s="43">
        <v>142</v>
      </c>
      <c r="E17" s="69">
        <v>137</v>
      </c>
      <c r="F17" s="44"/>
      <c r="G17" s="44"/>
      <c r="H17" s="53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>
      <c r="A18" s="45">
        <v>2010205</v>
      </c>
      <c r="B18" s="45" t="s">
        <v>75</v>
      </c>
      <c r="C18" s="43">
        <v>33</v>
      </c>
      <c r="D18" s="43">
        <v>61</v>
      </c>
      <c r="E18" s="69">
        <v>39</v>
      </c>
      <c r="F18" s="44"/>
      <c r="G18" s="44"/>
      <c r="H18" s="53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>
      <c r="A19" s="45">
        <v>2010206</v>
      </c>
      <c r="B19" s="45" t="s">
        <v>76</v>
      </c>
      <c r="C19" s="43">
        <v>34</v>
      </c>
      <c r="D19" s="43">
        <v>40</v>
      </c>
      <c r="E19" s="69">
        <v>38</v>
      </c>
      <c r="F19" s="44"/>
      <c r="G19" s="44"/>
      <c r="H19" s="53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>
      <c r="A20" s="45">
        <v>2010299</v>
      </c>
      <c r="B20" s="45" t="s">
        <v>77</v>
      </c>
      <c r="C20" s="43">
        <v>101</v>
      </c>
      <c r="D20" s="43">
        <v>61</v>
      </c>
      <c r="E20" s="69">
        <v>43</v>
      </c>
      <c r="F20" s="44"/>
      <c r="G20" s="44"/>
      <c r="H20" s="53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>
      <c r="A21" s="45">
        <v>20103</v>
      </c>
      <c r="B21" s="46" t="s">
        <v>78</v>
      </c>
      <c r="C21" s="43">
        <v>25041</v>
      </c>
      <c r="D21" s="43">
        <v>28468</v>
      </c>
      <c r="E21" s="69">
        <v>28858</v>
      </c>
      <c r="F21" s="44"/>
      <c r="G21" s="44"/>
      <c r="H21" s="53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>
      <c r="A22" s="45">
        <v>2010301</v>
      </c>
      <c r="B22" s="45" t="s">
        <v>67</v>
      </c>
      <c r="C22" s="43">
        <v>12783</v>
      </c>
      <c r="D22" s="43">
        <v>12523</v>
      </c>
      <c r="E22" s="69">
        <v>13425</v>
      </c>
      <c r="F22" s="44"/>
      <c r="G22" s="44"/>
      <c r="H22" s="53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>
      <c r="A23" s="45">
        <v>2010302</v>
      </c>
      <c r="B23" s="45" t="s">
        <v>68</v>
      </c>
      <c r="C23" s="43">
        <v>6968</v>
      </c>
      <c r="D23" s="43">
        <v>8782</v>
      </c>
      <c r="E23" s="69">
        <v>8309</v>
      </c>
      <c r="F23" s="44"/>
      <c r="G23" s="44"/>
      <c r="H23" s="53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>
      <c r="A24" s="45">
        <v>2010303</v>
      </c>
      <c r="B24" s="45" t="s">
        <v>79</v>
      </c>
      <c r="C24" s="43">
        <v>46</v>
      </c>
      <c r="D24" s="43">
        <v>73</v>
      </c>
      <c r="E24" s="69">
        <v>61</v>
      </c>
      <c r="F24" s="44"/>
      <c r="G24" s="44"/>
      <c r="H24" s="5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>
      <c r="A25" s="45">
        <v>2010304</v>
      </c>
      <c r="B25" s="45" t="s">
        <v>80</v>
      </c>
      <c r="C25" s="43">
        <v>55</v>
      </c>
      <c r="D25" s="43"/>
      <c r="E25" s="69"/>
      <c r="F25" s="44"/>
      <c r="G25" s="44"/>
      <c r="H25" s="53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>
      <c r="A26" s="45">
        <v>2010305</v>
      </c>
      <c r="B26" s="45" t="s">
        <v>81</v>
      </c>
      <c r="C26" s="43">
        <v>1735</v>
      </c>
      <c r="D26" s="43">
        <v>1652</v>
      </c>
      <c r="E26" s="69">
        <v>2137</v>
      </c>
      <c r="F26" s="44"/>
      <c r="G26" s="44"/>
      <c r="H26" s="53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>
      <c r="A27" s="45">
        <v>2010308</v>
      </c>
      <c r="B27" s="45" t="s">
        <v>82</v>
      </c>
      <c r="C27" s="43">
        <v>97</v>
      </c>
      <c r="D27" s="43">
        <v>687</v>
      </c>
      <c r="E27" s="69">
        <v>544</v>
      </c>
      <c r="F27" s="44"/>
      <c r="G27" s="44"/>
      <c r="H27" s="53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>
      <c r="A28" s="45">
        <v>2010350</v>
      </c>
      <c r="B28" s="45" t="s">
        <v>83</v>
      </c>
      <c r="C28" s="43">
        <v>704</v>
      </c>
      <c r="D28" s="43">
        <v>877</v>
      </c>
      <c r="E28" s="69">
        <v>818</v>
      </c>
      <c r="F28" s="44"/>
      <c r="G28" s="44"/>
      <c r="H28" s="53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>
      <c r="A29" s="45">
        <v>2010399</v>
      </c>
      <c r="B29" s="45" t="s">
        <v>84</v>
      </c>
      <c r="C29" s="43">
        <v>2653</v>
      </c>
      <c r="D29" s="43">
        <v>3874</v>
      </c>
      <c r="E29" s="69">
        <v>3564</v>
      </c>
      <c r="F29" s="44"/>
      <c r="G29" s="44"/>
      <c r="H29" s="53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>
      <c r="A30" s="45">
        <v>20104</v>
      </c>
      <c r="B30" s="46" t="s">
        <v>85</v>
      </c>
      <c r="C30" s="43">
        <v>1282</v>
      </c>
      <c r="D30" s="43">
        <v>1947</v>
      </c>
      <c r="E30" s="69">
        <v>2095</v>
      </c>
      <c r="F30" s="44"/>
      <c r="G30" s="44"/>
      <c r="H30" s="53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>
      <c r="A31" s="45">
        <v>2010401</v>
      </c>
      <c r="B31" s="45" t="s">
        <v>67</v>
      </c>
      <c r="C31" s="43">
        <v>759</v>
      </c>
      <c r="D31" s="43">
        <v>853</v>
      </c>
      <c r="E31" s="69">
        <v>783</v>
      </c>
      <c r="F31" s="44"/>
      <c r="G31" s="44"/>
      <c r="H31" s="53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>
      <c r="A32" s="45">
        <v>2010402</v>
      </c>
      <c r="B32" s="45" t="s">
        <v>68</v>
      </c>
      <c r="C32" s="43">
        <v>59</v>
      </c>
      <c r="D32" s="43">
        <v>71</v>
      </c>
      <c r="E32" s="69">
        <v>54</v>
      </c>
      <c r="F32" s="44"/>
      <c r="G32" s="44"/>
      <c r="H32" s="53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>
      <c r="A33" s="45">
        <v>2010405</v>
      </c>
      <c r="B33" s="45" t="s">
        <v>86</v>
      </c>
      <c r="C33" s="43">
        <v>7</v>
      </c>
      <c r="D33" s="43">
        <v>15</v>
      </c>
      <c r="E33" s="69">
        <v>2</v>
      </c>
      <c r="F33" s="44"/>
      <c r="G33" s="44"/>
      <c r="H33" s="53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>
      <c r="A34" s="45">
        <v>2010406</v>
      </c>
      <c r="B34" s="45" t="s">
        <v>87</v>
      </c>
      <c r="C34" s="43">
        <v>45</v>
      </c>
      <c r="D34" s="43"/>
      <c r="E34" s="69"/>
      <c r="F34" s="44"/>
      <c r="G34" s="44"/>
      <c r="H34" s="53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>
      <c r="A35" s="45">
        <v>2010408</v>
      </c>
      <c r="B35" s="45" t="s">
        <v>88</v>
      </c>
      <c r="C35" s="43">
        <v>45</v>
      </c>
      <c r="D35" s="43">
        <v>45</v>
      </c>
      <c r="E35" s="69">
        <v>35</v>
      </c>
      <c r="F35" s="44"/>
      <c r="G35" s="44"/>
      <c r="H35" s="53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>
      <c r="A36" s="45">
        <v>2010409</v>
      </c>
      <c r="B36" s="45" t="s">
        <v>89</v>
      </c>
      <c r="C36" s="43">
        <v>18</v>
      </c>
      <c r="D36" s="43">
        <v>16</v>
      </c>
      <c r="E36" s="69"/>
      <c r="F36" s="44"/>
      <c r="G36" s="44"/>
      <c r="H36" s="53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>
      <c r="A37" s="45">
        <v>2010450</v>
      </c>
      <c r="B37" s="45" t="s">
        <v>83</v>
      </c>
      <c r="C37" s="43">
        <v>147</v>
      </c>
      <c r="D37" s="43">
        <v>202</v>
      </c>
      <c r="E37" s="69">
        <v>187</v>
      </c>
      <c r="F37" s="44"/>
      <c r="G37" s="44"/>
      <c r="H37" s="53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>
      <c r="A38" s="45">
        <v>2010499</v>
      </c>
      <c r="B38" s="45" t="s">
        <v>90</v>
      </c>
      <c r="C38" s="43">
        <v>202</v>
      </c>
      <c r="D38" s="43">
        <v>745</v>
      </c>
      <c r="E38" s="69">
        <v>1034</v>
      </c>
      <c r="F38" s="44"/>
      <c r="G38" s="44"/>
      <c r="H38" s="53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>
      <c r="A39" s="45">
        <v>20105</v>
      </c>
      <c r="B39" s="46" t="s">
        <v>91</v>
      </c>
      <c r="C39" s="43">
        <v>979</v>
      </c>
      <c r="D39" s="43">
        <v>1131</v>
      </c>
      <c r="E39" s="69">
        <v>896</v>
      </c>
      <c r="F39" s="44"/>
      <c r="G39" s="44"/>
      <c r="H39" s="53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>
      <c r="A40" s="45">
        <v>2010501</v>
      </c>
      <c r="B40" s="45" t="s">
        <v>67</v>
      </c>
      <c r="C40" s="43">
        <v>184</v>
      </c>
      <c r="D40" s="43">
        <v>187</v>
      </c>
      <c r="E40" s="69">
        <v>210</v>
      </c>
      <c r="F40" s="44"/>
      <c r="G40" s="44"/>
      <c r="H40" s="53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>
      <c r="A41" s="45">
        <v>2010505</v>
      </c>
      <c r="B41" s="45" t="s">
        <v>92</v>
      </c>
      <c r="C41" s="43">
        <v>210</v>
      </c>
      <c r="D41" s="43">
        <v>339</v>
      </c>
      <c r="E41" s="69">
        <v>244</v>
      </c>
      <c r="F41" s="44"/>
      <c r="G41" s="44"/>
      <c r="H41" s="53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>
      <c r="A42" s="45">
        <v>2010507</v>
      </c>
      <c r="B42" s="45" t="s">
        <v>93</v>
      </c>
      <c r="C42" s="43">
        <v>334</v>
      </c>
      <c r="D42" s="43">
        <v>349</v>
      </c>
      <c r="E42" s="69">
        <v>198</v>
      </c>
      <c r="F42" s="44"/>
      <c r="G42" s="44"/>
      <c r="H42" s="53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>
      <c r="A43" s="45">
        <v>2010508</v>
      </c>
      <c r="B43" s="45" t="s">
        <v>94</v>
      </c>
      <c r="C43" s="43">
        <v>73</v>
      </c>
      <c r="D43" s="43">
        <v>77</v>
      </c>
      <c r="E43" s="69">
        <v>76</v>
      </c>
      <c r="F43" s="44"/>
      <c r="G43" s="44"/>
      <c r="H43" s="53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>
      <c r="A44" s="45">
        <v>2010550</v>
      </c>
      <c r="B44" s="45" t="s">
        <v>83</v>
      </c>
      <c r="C44" s="43">
        <v>139</v>
      </c>
      <c r="D44" s="43">
        <v>164</v>
      </c>
      <c r="E44" s="69">
        <v>160</v>
      </c>
      <c r="F44" s="44"/>
      <c r="G44" s="44"/>
      <c r="H44" s="53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>
      <c r="A45" s="45">
        <v>2010599</v>
      </c>
      <c r="B45" s="45" t="s">
        <v>95</v>
      </c>
      <c r="C45" s="43">
        <v>39</v>
      </c>
      <c r="D45" s="43">
        <v>15</v>
      </c>
      <c r="E45" s="69">
        <v>8</v>
      </c>
      <c r="F45" s="44"/>
      <c r="G45" s="44"/>
      <c r="H45" s="53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>
      <c r="A46" s="45">
        <v>20106</v>
      </c>
      <c r="B46" s="46" t="s">
        <v>96</v>
      </c>
      <c r="C46" s="43">
        <v>2937</v>
      </c>
      <c r="D46" s="43">
        <v>5888</v>
      </c>
      <c r="E46" s="69">
        <v>4547</v>
      </c>
      <c r="F46" s="44"/>
      <c r="G46" s="44"/>
      <c r="H46" s="53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>
      <c r="A47" s="45">
        <v>2010601</v>
      </c>
      <c r="B47" s="45" t="s">
        <v>67</v>
      </c>
      <c r="C47" s="43">
        <v>1403</v>
      </c>
      <c r="D47" s="43">
        <v>3223</v>
      </c>
      <c r="E47" s="69">
        <v>2676</v>
      </c>
      <c r="F47" s="44"/>
      <c r="G47" s="44"/>
      <c r="H47" s="53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>
      <c r="A48" s="45">
        <v>2010602</v>
      </c>
      <c r="B48" s="45" t="s">
        <v>68</v>
      </c>
      <c r="C48" s="43">
        <v>407</v>
      </c>
      <c r="D48" s="43">
        <v>1033</v>
      </c>
      <c r="E48" s="69">
        <v>470</v>
      </c>
      <c r="F48" s="44"/>
      <c r="G48" s="44"/>
      <c r="H48" s="53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>
      <c r="A49" s="45">
        <v>2010604</v>
      </c>
      <c r="B49" s="45" t="s">
        <v>97</v>
      </c>
      <c r="C49" s="43">
        <v>10</v>
      </c>
      <c r="D49" s="43">
        <v>19</v>
      </c>
      <c r="E49" s="69">
        <v>11</v>
      </c>
      <c r="F49" s="44"/>
      <c r="G49" s="44"/>
      <c r="H49" s="53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>
      <c r="A50" s="45">
        <v>2010605</v>
      </c>
      <c r="B50" s="45" t="s">
        <v>98</v>
      </c>
      <c r="C50" s="43">
        <v>20</v>
      </c>
      <c r="D50" s="43">
        <v>30</v>
      </c>
      <c r="E50" s="69">
        <v>23</v>
      </c>
      <c r="F50" s="44"/>
      <c r="G50" s="44"/>
      <c r="H50" s="53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>
      <c r="A51" s="45">
        <v>2010607</v>
      </c>
      <c r="B51" s="45" t="s">
        <v>99</v>
      </c>
      <c r="C51" s="43">
        <v>260</v>
      </c>
      <c r="D51" s="43">
        <v>417</v>
      </c>
      <c r="E51" s="69">
        <v>409</v>
      </c>
      <c r="F51" s="44"/>
      <c r="G51" s="44"/>
      <c r="H51" s="53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>
      <c r="A52" s="45">
        <v>2010608</v>
      </c>
      <c r="B52" s="45" t="s">
        <v>100</v>
      </c>
      <c r="C52" s="43">
        <v>95</v>
      </c>
      <c r="D52" s="43">
        <v>155</v>
      </c>
      <c r="E52" s="69">
        <v>121</v>
      </c>
      <c r="F52" s="44"/>
      <c r="G52" s="44"/>
      <c r="H52" s="53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>
      <c r="A53" s="45">
        <v>2010650</v>
      </c>
      <c r="B53" s="45" t="s">
        <v>83</v>
      </c>
      <c r="C53" s="43">
        <v>272</v>
      </c>
      <c r="D53" s="43">
        <v>321</v>
      </c>
      <c r="E53" s="69">
        <v>271</v>
      </c>
      <c r="F53" s="44"/>
      <c r="G53" s="44"/>
      <c r="H53" s="53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>
      <c r="A54" s="45">
        <v>2010699</v>
      </c>
      <c r="B54" s="45" t="s">
        <v>101</v>
      </c>
      <c r="C54" s="43">
        <v>470</v>
      </c>
      <c r="D54" s="43">
        <v>690</v>
      </c>
      <c r="E54" s="69">
        <v>566</v>
      </c>
      <c r="F54" s="44"/>
      <c r="G54" s="44"/>
      <c r="H54" s="53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>
      <c r="A55" s="45">
        <v>20107</v>
      </c>
      <c r="B55" s="46" t="s">
        <v>102</v>
      </c>
      <c r="C55" s="43">
        <v>7601</v>
      </c>
      <c r="D55" s="43">
        <v>6110</v>
      </c>
      <c r="E55" s="69">
        <v>6021</v>
      </c>
      <c r="F55" s="44"/>
      <c r="G55" s="44"/>
      <c r="H55" s="53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>
      <c r="A56" s="45">
        <v>2010701</v>
      </c>
      <c r="B56" s="45" t="s">
        <v>67</v>
      </c>
      <c r="C56" s="43">
        <v>3624</v>
      </c>
      <c r="D56" s="43"/>
      <c r="E56" s="69"/>
      <c r="F56" s="44"/>
      <c r="G56" s="44"/>
      <c r="H56" s="53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>
      <c r="A57" s="45">
        <v>2010702</v>
      </c>
      <c r="B57" s="45" t="s">
        <v>68</v>
      </c>
      <c r="C57" s="43">
        <v>69</v>
      </c>
      <c r="D57" s="43"/>
      <c r="E57" s="69"/>
      <c r="F57" s="44"/>
      <c r="G57" s="44"/>
      <c r="H57" s="53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>
      <c r="A58" s="45">
        <v>2010704</v>
      </c>
      <c r="B58" s="45" t="s">
        <v>103</v>
      </c>
      <c r="C58" s="43">
        <v>50</v>
      </c>
      <c r="D58" s="43"/>
      <c r="E58" s="69"/>
      <c r="F58" s="44"/>
      <c r="G58" s="44"/>
      <c r="H58" s="53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>
      <c r="A59" s="45">
        <v>2010705</v>
      </c>
      <c r="B59" s="45" t="s">
        <v>104</v>
      </c>
      <c r="C59" s="43">
        <v>180</v>
      </c>
      <c r="D59" s="43"/>
      <c r="E59" s="69"/>
      <c r="F59" s="44"/>
      <c r="G59" s="44"/>
      <c r="H59" s="53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>
      <c r="A60" s="45">
        <v>2010706</v>
      </c>
      <c r="B60" s="45" t="s">
        <v>105</v>
      </c>
      <c r="C60" s="43">
        <v>800</v>
      </c>
      <c r="D60" s="43"/>
      <c r="E60" s="69"/>
      <c r="F60" s="44"/>
      <c r="G60" s="44"/>
      <c r="H60" s="53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>
      <c r="A61" s="45">
        <v>2010707</v>
      </c>
      <c r="B61" s="45" t="s">
        <v>106</v>
      </c>
      <c r="C61" s="43">
        <v>140</v>
      </c>
      <c r="D61" s="43">
        <v>110</v>
      </c>
      <c r="E61" s="69">
        <v>21</v>
      </c>
      <c r="F61" s="44"/>
      <c r="G61" s="44"/>
      <c r="H61" s="53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>
      <c r="A62" s="45">
        <v>2010708</v>
      </c>
      <c r="B62" s="45" t="s">
        <v>107</v>
      </c>
      <c r="C62" s="43">
        <v>40</v>
      </c>
      <c r="D62" s="43"/>
      <c r="E62" s="69"/>
      <c r="F62" s="44"/>
      <c r="G62" s="44"/>
      <c r="H62" s="53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>
      <c r="A63" s="45">
        <v>2010709</v>
      </c>
      <c r="B63" s="45" t="s">
        <v>99</v>
      </c>
      <c r="C63" s="43">
        <v>14</v>
      </c>
      <c r="D63" s="43"/>
      <c r="E63" s="69"/>
      <c r="F63" s="44"/>
      <c r="G63" s="44"/>
      <c r="H63" s="53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>
      <c r="A64" s="45">
        <v>2010799</v>
      </c>
      <c r="B64" s="45" t="s">
        <v>108</v>
      </c>
      <c r="C64" s="43">
        <v>2684</v>
      </c>
      <c r="D64" s="43">
        <v>6000</v>
      </c>
      <c r="E64" s="69">
        <v>6000</v>
      </c>
      <c r="F64" s="44"/>
      <c r="G64" s="44"/>
      <c r="H64" s="53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>
      <c r="A65" s="45">
        <v>20108</v>
      </c>
      <c r="B65" s="46" t="s">
        <v>109</v>
      </c>
      <c r="C65" s="43">
        <v>722</v>
      </c>
      <c r="D65" s="43">
        <v>949</v>
      </c>
      <c r="E65" s="69">
        <v>914</v>
      </c>
      <c r="F65" s="44"/>
      <c r="G65" s="44"/>
      <c r="H65" s="53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>
      <c r="A66" s="45">
        <v>2010801</v>
      </c>
      <c r="B66" s="45" t="s">
        <v>67</v>
      </c>
      <c r="C66" s="43">
        <v>406</v>
      </c>
      <c r="D66" s="43">
        <v>504</v>
      </c>
      <c r="E66" s="69">
        <v>464</v>
      </c>
      <c r="F66" s="44"/>
      <c r="G66" s="44"/>
      <c r="H66" s="53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>
      <c r="A67" s="45">
        <v>2010804</v>
      </c>
      <c r="B67" s="45" t="s">
        <v>110</v>
      </c>
      <c r="C67" s="43">
        <v>78</v>
      </c>
      <c r="D67" s="43">
        <v>84</v>
      </c>
      <c r="E67" s="69">
        <v>84</v>
      </c>
      <c r="F67" s="44"/>
      <c r="G67" s="44"/>
      <c r="H67" s="53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>
      <c r="A68" s="45">
        <v>2010805</v>
      </c>
      <c r="B68" s="45" t="s">
        <v>111</v>
      </c>
      <c r="C68" s="43">
        <v>20</v>
      </c>
      <c r="D68" s="43">
        <v>14</v>
      </c>
      <c r="E68" s="69">
        <v>13</v>
      </c>
      <c r="F68" s="44"/>
      <c r="G68" s="44"/>
      <c r="H68" s="53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>
      <c r="A69" s="45">
        <v>2010806</v>
      </c>
      <c r="B69" s="45" t="s">
        <v>99</v>
      </c>
      <c r="C69" s="43">
        <v>2</v>
      </c>
      <c r="D69" s="43">
        <v>1</v>
      </c>
      <c r="E69" s="69">
        <v>1</v>
      </c>
      <c r="F69" s="44"/>
      <c r="G69" s="44"/>
      <c r="H69" s="53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>
      <c r="A70" s="45">
        <v>2010850</v>
      </c>
      <c r="B70" s="45" t="s">
        <v>83</v>
      </c>
      <c r="C70" s="43">
        <v>208</v>
      </c>
      <c r="D70" s="43">
        <v>226</v>
      </c>
      <c r="E70" s="69">
        <v>232</v>
      </c>
      <c r="F70" s="44"/>
      <c r="G70" s="44"/>
      <c r="H70" s="53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>
      <c r="A71" s="45">
        <v>2010899</v>
      </c>
      <c r="B71" s="45" t="s">
        <v>112</v>
      </c>
      <c r="C71" s="43">
        <v>8</v>
      </c>
      <c r="D71" s="43">
        <v>120</v>
      </c>
      <c r="E71" s="69">
        <v>120</v>
      </c>
      <c r="F71" s="44"/>
      <c r="G71" s="44"/>
      <c r="H71" s="53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>
      <c r="A72" s="45">
        <v>20109</v>
      </c>
      <c r="B72" s="46" t="s">
        <v>113</v>
      </c>
      <c r="C72" s="43"/>
      <c r="D72" s="43">
        <v>416</v>
      </c>
      <c r="E72" s="69">
        <v>800</v>
      </c>
      <c r="F72" s="44"/>
      <c r="G72" s="44"/>
      <c r="H72" s="53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>
      <c r="A73" s="45">
        <v>2010912</v>
      </c>
      <c r="B73" s="45" t="s">
        <v>114</v>
      </c>
      <c r="C73" s="43"/>
      <c r="D73" s="43">
        <v>255</v>
      </c>
      <c r="E73" s="69">
        <v>624</v>
      </c>
      <c r="F73" s="44"/>
      <c r="G73" s="44"/>
      <c r="H73" s="53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>
      <c r="A74" s="45">
        <v>2010950</v>
      </c>
      <c r="B74" s="45" t="s">
        <v>83</v>
      </c>
      <c r="C74" s="43"/>
      <c r="D74" s="43">
        <v>161</v>
      </c>
      <c r="E74" s="69">
        <v>176</v>
      </c>
      <c r="F74" s="44"/>
      <c r="G74" s="44"/>
      <c r="H74" s="53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>
      <c r="A75" s="45">
        <v>20110</v>
      </c>
      <c r="B75" s="46" t="s">
        <v>115</v>
      </c>
      <c r="C75" s="43">
        <v>1013</v>
      </c>
      <c r="D75" s="43">
        <v>1806</v>
      </c>
      <c r="E75" s="69">
        <v>1459</v>
      </c>
      <c r="F75" s="44"/>
      <c r="G75" s="44"/>
      <c r="H75" s="53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>
      <c r="A76" s="45">
        <v>2011001</v>
      </c>
      <c r="B76" s="45" t="s">
        <v>67</v>
      </c>
      <c r="C76" s="43">
        <v>252</v>
      </c>
      <c r="D76" s="43">
        <v>286</v>
      </c>
      <c r="E76" s="69">
        <v>292</v>
      </c>
      <c r="F76" s="44"/>
      <c r="G76" s="44"/>
      <c r="H76" s="53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>
      <c r="A77" s="45">
        <v>2011002</v>
      </c>
      <c r="B77" s="45" t="s">
        <v>68</v>
      </c>
      <c r="C77" s="43">
        <v>66</v>
      </c>
      <c r="D77" s="43">
        <v>130</v>
      </c>
      <c r="E77" s="69">
        <v>107</v>
      </c>
      <c r="F77" s="44"/>
      <c r="G77" s="44"/>
      <c r="H77" s="53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>
      <c r="A78" s="45">
        <v>2011011</v>
      </c>
      <c r="B78" s="45" t="s">
        <v>116</v>
      </c>
      <c r="C78" s="43">
        <v>20</v>
      </c>
      <c r="D78" s="43"/>
      <c r="E78" s="69"/>
      <c r="F78" s="44"/>
      <c r="G78" s="44"/>
      <c r="H78" s="53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>
      <c r="A79" s="45">
        <v>2011012</v>
      </c>
      <c r="B79" s="45" t="s">
        <v>117</v>
      </c>
      <c r="C79" s="43">
        <v>40</v>
      </c>
      <c r="D79" s="43"/>
      <c r="E79" s="69"/>
      <c r="F79" s="44"/>
      <c r="G79" s="44"/>
      <c r="H79" s="53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>
      <c r="A80" s="45">
        <v>2011050</v>
      </c>
      <c r="B80" s="45" t="s">
        <v>83</v>
      </c>
      <c r="C80" s="43">
        <v>167</v>
      </c>
      <c r="D80" s="43">
        <v>220</v>
      </c>
      <c r="E80" s="69">
        <v>217</v>
      </c>
      <c r="F80" s="44"/>
      <c r="G80" s="44"/>
      <c r="H80" s="53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>
      <c r="A81" s="45">
        <v>2011099</v>
      </c>
      <c r="B81" s="45" t="s">
        <v>118</v>
      </c>
      <c r="C81" s="43">
        <v>468</v>
      </c>
      <c r="D81" s="43">
        <v>1170</v>
      </c>
      <c r="E81" s="69">
        <v>843</v>
      </c>
      <c r="F81" s="44"/>
      <c r="G81" s="44"/>
      <c r="H81" s="53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>
      <c r="A82" s="45">
        <v>20111</v>
      </c>
      <c r="B82" s="46" t="s">
        <v>119</v>
      </c>
      <c r="C82" s="43">
        <v>2570</v>
      </c>
      <c r="D82" s="43">
        <v>3901</v>
      </c>
      <c r="E82" s="69">
        <v>3509</v>
      </c>
      <c r="F82" s="44"/>
      <c r="G82" s="44"/>
      <c r="H82" s="53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>
      <c r="A83" s="45">
        <v>2011101</v>
      </c>
      <c r="B83" s="45" t="s">
        <v>67</v>
      </c>
      <c r="C83" s="43">
        <v>2292</v>
      </c>
      <c r="D83" s="43">
        <v>2927</v>
      </c>
      <c r="E83" s="69">
        <v>2668</v>
      </c>
      <c r="F83" s="44"/>
      <c r="G83" s="44"/>
      <c r="H83" s="53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>
      <c r="A84" s="45">
        <v>2011104</v>
      </c>
      <c r="B84" s="45" t="s">
        <v>120</v>
      </c>
      <c r="C84" s="43">
        <v>22</v>
      </c>
      <c r="D84" s="43">
        <v>412</v>
      </c>
      <c r="E84" s="69">
        <v>500</v>
      </c>
      <c r="F84" s="44"/>
      <c r="G84" s="44"/>
      <c r="H84" s="53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>
      <c r="A85" s="45">
        <v>2011199</v>
      </c>
      <c r="B85" s="45" t="s">
        <v>121</v>
      </c>
      <c r="C85" s="43">
        <v>256</v>
      </c>
      <c r="D85" s="43">
        <v>562</v>
      </c>
      <c r="E85" s="69">
        <v>341</v>
      </c>
      <c r="F85" s="44"/>
      <c r="G85" s="44"/>
      <c r="H85" s="53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>
      <c r="A86" s="45">
        <v>20113</v>
      </c>
      <c r="B86" s="46" t="s">
        <v>122</v>
      </c>
      <c r="C86" s="43">
        <v>1783</v>
      </c>
      <c r="D86" s="43">
        <v>2010</v>
      </c>
      <c r="E86" s="69">
        <v>2019</v>
      </c>
      <c r="F86" s="44"/>
      <c r="G86" s="44"/>
      <c r="H86" s="53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>
      <c r="A87" s="45">
        <v>2011301</v>
      </c>
      <c r="B87" s="45" t="s">
        <v>67</v>
      </c>
      <c r="C87" s="43">
        <v>288</v>
      </c>
      <c r="D87" s="43">
        <v>303</v>
      </c>
      <c r="E87" s="69">
        <v>294</v>
      </c>
      <c r="F87" s="44"/>
      <c r="G87" s="44"/>
      <c r="H87" s="53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>
      <c r="A88" s="45">
        <v>2011302</v>
      </c>
      <c r="B88" s="45" t="s">
        <v>68</v>
      </c>
      <c r="C88" s="43">
        <v>2</v>
      </c>
      <c r="D88" s="43">
        <v>9</v>
      </c>
      <c r="E88" s="69">
        <v>9</v>
      </c>
      <c r="F88" s="44"/>
      <c r="G88" s="44"/>
      <c r="H88" s="53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>
      <c r="A89" s="45">
        <v>2011304</v>
      </c>
      <c r="B89" s="45" t="s">
        <v>123</v>
      </c>
      <c r="C89" s="43">
        <v>12</v>
      </c>
      <c r="D89" s="43">
        <v>30</v>
      </c>
      <c r="E89" s="69">
        <v>14</v>
      </c>
      <c r="F89" s="44"/>
      <c r="G89" s="44"/>
      <c r="H89" s="53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>
      <c r="A90" s="45">
        <v>2011307</v>
      </c>
      <c r="B90" s="45" t="s">
        <v>124</v>
      </c>
      <c r="C90" s="43">
        <v>28</v>
      </c>
      <c r="D90" s="43"/>
      <c r="E90" s="69"/>
      <c r="F90" s="44"/>
      <c r="G90" s="44"/>
      <c r="H90" s="53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>
      <c r="A91" s="45">
        <v>2011308</v>
      </c>
      <c r="B91" s="45" t="s">
        <v>125</v>
      </c>
      <c r="C91" s="43"/>
      <c r="D91" s="43">
        <v>14</v>
      </c>
      <c r="E91" s="69">
        <v>51</v>
      </c>
      <c r="F91" s="44"/>
      <c r="G91" s="44"/>
      <c r="H91" s="53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>
      <c r="A92" s="45">
        <v>2011350</v>
      </c>
      <c r="B92" s="45" t="s">
        <v>83</v>
      </c>
      <c r="C92" s="43">
        <v>1423</v>
      </c>
      <c r="D92" s="43">
        <v>1604</v>
      </c>
      <c r="E92" s="69">
        <v>1623</v>
      </c>
      <c r="F92" s="44"/>
      <c r="G92" s="44"/>
      <c r="H92" s="53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>
      <c r="A93" s="45">
        <v>2011399</v>
      </c>
      <c r="B93" s="45" t="s">
        <v>126</v>
      </c>
      <c r="C93" s="43">
        <v>30</v>
      </c>
      <c r="D93" s="43">
        <v>50</v>
      </c>
      <c r="E93" s="69">
        <v>28</v>
      </c>
      <c r="F93" s="44"/>
      <c r="G93" s="44"/>
      <c r="H93" s="53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>
      <c r="A94" s="45">
        <v>20115</v>
      </c>
      <c r="B94" s="46" t="s">
        <v>127</v>
      </c>
      <c r="C94" s="43">
        <v>5454</v>
      </c>
      <c r="D94" s="43"/>
      <c r="E94" s="69"/>
      <c r="F94" s="44"/>
      <c r="G94" s="44"/>
      <c r="H94" s="53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>
      <c r="A95" s="45">
        <v>2011501</v>
      </c>
      <c r="B95" s="45" t="s">
        <v>67</v>
      </c>
      <c r="C95" s="43">
        <v>4254</v>
      </c>
      <c r="D95" s="43"/>
      <c r="E95" s="69"/>
      <c r="F95" s="44"/>
      <c r="G95" s="44"/>
      <c r="H95" s="53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>
      <c r="A96" s="45">
        <v>2011502</v>
      </c>
      <c r="B96" s="45" t="s">
        <v>68</v>
      </c>
      <c r="C96" s="43">
        <v>126</v>
      </c>
      <c r="D96" s="43"/>
      <c r="E96" s="69"/>
      <c r="F96" s="44"/>
      <c r="G96" s="44"/>
      <c r="H96" s="53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>
      <c r="A97" s="45">
        <v>2011505</v>
      </c>
      <c r="B97" s="45" t="s">
        <v>128</v>
      </c>
      <c r="C97" s="43">
        <v>78</v>
      </c>
      <c r="D97" s="43"/>
      <c r="E97" s="69"/>
      <c r="F97" s="44"/>
      <c r="G97" s="44"/>
      <c r="H97" s="53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>
      <c r="A98" s="45">
        <v>2011506</v>
      </c>
      <c r="B98" s="45" t="s">
        <v>129</v>
      </c>
      <c r="C98" s="43">
        <v>44</v>
      </c>
      <c r="D98" s="43"/>
      <c r="E98" s="69"/>
      <c r="F98" s="44"/>
      <c r="G98" s="44"/>
      <c r="H98" s="53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>
      <c r="A99" s="45">
        <v>2011507</v>
      </c>
      <c r="B99" s="45" t="s">
        <v>99</v>
      </c>
      <c r="C99" s="43">
        <v>113</v>
      </c>
      <c r="D99" s="43"/>
      <c r="E99" s="69"/>
      <c r="F99" s="44"/>
      <c r="G99" s="44"/>
      <c r="H99" s="53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>
      <c r="A100" s="45">
        <v>2011550</v>
      </c>
      <c r="B100" s="45" t="s">
        <v>83</v>
      </c>
      <c r="C100" s="43">
        <v>8</v>
      </c>
      <c r="D100" s="43"/>
      <c r="E100" s="69"/>
      <c r="F100" s="44"/>
      <c r="G100" s="44"/>
      <c r="H100" s="53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>
      <c r="A101" s="45">
        <v>2011599</v>
      </c>
      <c r="B101" s="45" t="s">
        <v>130</v>
      </c>
      <c r="C101" s="43">
        <v>831</v>
      </c>
      <c r="D101" s="43"/>
      <c r="E101" s="69"/>
      <c r="F101" s="44"/>
      <c r="G101" s="44"/>
      <c r="H101" s="53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>
      <c r="A102" s="45">
        <v>20117</v>
      </c>
      <c r="B102" s="46" t="s">
        <v>131</v>
      </c>
      <c r="C102" s="43">
        <v>1653</v>
      </c>
      <c r="D102" s="43"/>
      <c r="E102" s="69"/>
      <c r="F102" s="44"/>
      <c r="G102" s="44"/>
      <c r="H102" s="53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>
      <c r="A103" s="45">
        <v>2011702</v>
      </c>
      <c r="B103" s="45" t="s">
        <v>68</v>
      </c>
      <c r="C103" s="43">
        <v>2</v>
      </c>
      <c r="D103" s="43"/>
      <c r="E103" s="69"/>
      <c r="F103" s="44"/>
      <c r="G103" s="44"/>
      <c r="H103" s="53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>
      <c r="A104" s="45">
        <v>2011704</v>
      </c>
      <c r="B104" s="45" t="s">
        <v>132</v>
      </c>
      <c r="C104" s="43">
        <v>266</v>
      </c>
      <c r="D104" s="43"/>
      <c r="E104" s="69"/>
      <c r="F104" s="44"/>
      <c r="G104" s="44"/>
      <c r="H104" s="53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>
      <c r="A105" s="45">
        <v>2011706</v>
      </c>
      <c r="B105" s="45" t="s">
        <v>133</v>
      </c>
      <c r="C105" s="43">
        <v>73</v>
      </c>
      <c r="D105" s="43"/>
      <c r="E105" s="69"/>
      <c r="F105" s="44"/>
      <c r="G105" s="44"/>
      <c r="H105" s="53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>
      <c r="A106" s="45">
        <v>2011750</v>
      </c>
      <c r="B106" s="45" t="s">
        <v>83</v>
      </c>
      <c r="C106" s="43">
        <v>880</v>
      </c>
      <c r="D106" s="43"/>
      <c r="E106" s="69"/>
      <c r="F106" s="44"/>
      <c r="G106" s="44"/>
      <c r="H106" s="53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>
      <c r="A107" s="45">
        <v>2011799</v>
      </c>
      <c r="B107" s="45" t="s">
        <v>134</v>
      </c>
      <c r="C107" s="43">
        <v>432</v>
      </c>
      <c r="D107" s="43"/>
      <c r="E107" s="69"/>
      <c r="F107" s="44"/>
      <c r="G107" s="44"/>
      <c r="H107" s="53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>
      <c r="A108" s="45">
        <v>20123</v>
      </c>
      <c r="B108" s="46" t="s">
        <v>135</v>
      </c>
      <c r="C108" s="43"/>
      <c r="D108" s="43">
        <v>1</v>
      </c>
      <c r="E108" s="69"/>
      <c r="F108" s="44"/>
      <c r="G108" s="44"/>
      <c r="H108" s="53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>
      <c r="A109" s="45">
        <v>2012399</v>
      </c>
      <c r="B109" s="45" t="s">
        <v>136</v>
      </c>
      <c r="C109" s="43"/>
      <c r="D109" s="43">
        <v>1</v>
      </c>
      <c r="E109" s="69"/>
      <c r="F109" s="44"/>
      <c r="G109" s="44"/>
      <c r="H109" s="53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>
      <c r="A110" s="45">
        <v>20125</v>
      </c>
      <c r="B110" s="46" t="s">
        <v>137</v>
      </c>
      <c r="C110" s="43">
        <v>175</v>
      </c>
      <c r="D110" s="43">
        <v>189</v>
      </c>
      <c r="E110" s="69">
        <v>212</v>
      </c>
      <c r="F110" s="44"/>
      <c r="G110" s="44"/>
      <c r="H110" s="53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>
      <c r="A111" s="45">
        <v>2012501</v>
      </c>
      <c r="B111" s="45" t="s">
        <v>67</v>
      </c>
      <c r="C111" s="43">
        <v>84</v>
      </c>
      <c r="D111" s="43">
        <v>78</v>
      </c>
      <c r="E111" s="69">
        <v>83</v>
      </c>
      <c r="F111" s="44"/>
      <c r="G111" s="44"/>
      <c r="H111" s="53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>
      <c r="A112" s="45">
        <v>2012505</v>
      </c>
      <c r="B112" s="45" t="s">
        <v>138</v>
      </c>
      <c r="C112" s="43">
        <v>76</v>
      </c>
      <c r="D112" s="43">
        <v>44</v>
      </c>
      <c r="E112" s="69">
        <v>63</v>
      </c>
      <c r="F112" s="44"/>
      <c r="G112" s="44"/>
      <c r="H112" s="53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>
      <c r="A113" s="45">
        <v>2012550</v>
      </c>
      <c r="B113" s="45" t="s">
        <v>83</v>
      </c>
      <c r="C113" s="43">
        <v>15</v>
      </c>
      <c r="D113" s="43">
        <v>17</v>
      </c>
      <c r="E113" s="69">
        <v>16</v>
      </c>
      <c r="F113" s="44"/>
      <c r="G113" s="44"/>
      <c r="H113" s="53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>
      <c r="A114" s="45">
        <v>2012599</v>
      </c>
      <c r="B114" s="45" t="s">
        <v>139</v>
      </c>
      <c r="C114" s="43"/>
      <c r="D114" s="43">
        <v>50</v>
      </c>
      <c r="E114" s="69">
        <v>50</v>
      </c>
      <c r="F114" s="44"/>
      <c r="G114" s="44"/>
      <c r="H114" s="53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>
      <c r="A115" s="45">
        <v>20126</v>
      </c>
      <c r="B115" s="46" t="s">
        <v>140</v>
      </c>
      <c r="C115" s="43">
        <v>707</v>
      </c>
      <c r="D115" s="43">
        <v>649</v>
      </c>
      <c r="E115" s="69">
        <v>530</v>
      </c>
      <c r="F115" s="44"/>
      <c r="G115" s="44"/>
      <c r="H115" s="53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>
      <c r="A116" s="45">
        <v>2012601</v>
      </c>
      <c r="B116" s="45" t="s">
        <v>67</v>
      </c>
      <c r="C116" s="43">
        <v>211</v>
      </c>
      <c r="D116" s="43">
        <v>288</v>
      </c>
      <c r="E116" s="69">
        <v>256</v>
      </c>
      <c r="F116" s="44"/>
      <c r="G116" s="44"/>
      <c r="H116" s="53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>
      <c r="A117" s="45">
        <v>2012602</v>
      </c>
      <c r="B117" s="45" t="s">
        <v>68</v>
      </c>
      <c r="C117" s="43">
        <v>150</v>
      </c>
      <c r="D117" s="43">
        <v>156</v>
      </c>
      <c r="E117" s="69">
        <v>122</v>
      </c>
      <c r="F117" s="44"/>
      <c r="G117" s="44"/>
      <c r="H117" s="53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>
      <c r="A118" s="45">
        <v>2012603</v>
      </c>
      <c r="B118" s="45" t="s">
        <v>79</v>
      </c>
      <c r="C118" s="43">
        <v>46</v>
      </c>
      <c r="D118" s="43">
        <v>48</v>
      </c>
      <c r="E118" s="69">
        <v>49</v>
      </c>
      <c r="F118" s="44"/>
      <c r="G118" s="44"/>
      <c r="H118" s="53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>
      <c r="A119" s="45">
        <v>2012604</v>
      </c>
      <c r="B119" s="45" t="s">
        <v>141</v>
      </c>
      <c r="C119" s="43">
        <v>300</v>
      </c>
      <c r="D119" s="43">
        <v>157</v>
      </c>
      <c r="E119" s="69">
        <v>103</v>
      </c>
      <c r="F119" s="44"/>
      <c r="G119" s="44"/>
      <c r="H119" s="53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>
      <c r="A120" s="45">
        <v>20128</v>
      </c>
      <c r="B120" s="46" t="s">
        <v>142</v>
      </c>
      <c r="C120" s="43">
        <v>298</v>
      </c>
      <c r="D120" s="43">
        <v>298</v>
      </c>
      <c r="E120" s="69">
        <v>273</v>
      </c>
      <c r="F120" s="44"/>
      <c r="G120" s="44"/>
      <c r="H120" s="53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>
      <c r="A121" s="45">
        <v>2012801</v>
      </c>
      <c r="B121" s="45" t="s">
        <v>67</v>
      </c>
      <c r="C121" s="43">
        <v>111</v>
      </c>
      <c r="D121" s="43">
        <v>105</v>
      </c>
      <c r="E121" s="69">
        <v>107</v>
      </c>
      <c r="F121" s="44"/>
      <c r="G121" s="44"/>
      <c r="H121" s="53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>
      <c r="A122" s="45">
        <v>2012802</v>
      </c>
      <c r="B122" s="45" t="s">
        <v>68</v>
      </c>
      <c r="C122" s="43">
        <v>20</v>
      </c>
      <c r="D122" s="43">
        <v>8</v>
      </c>
      <c r="E122" s="69">
        <v>6</v>
      </c>
      <c r="F122" s="44"/>
      <c r="G122" s="44"/>
      <c r="H122" s="53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>
      <c r="A123" s="45">
        <v>2012804</v>
      </c>
      <c r="B123" s="45" t="s">
        <v>76</v>
      </c>
      <c r="C123" s="43">
        <v>8</v>
      </c>
      <c r="D123" s="43">
        <v>1</v>
      </c>
      <c r="E123" s="69">
        <v>1</v>
      </c>
      <c r="F123" s="44"/>
      <c r="G123" s="44"/>
      <c r="H123" s="53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>
      <c r="A124" s="45">
        <v>2012899</v>
      </c>
      <c r="B124" s="45" t="s">
        <v>143</v>
      </c>
      <c r="C124" s="43">
        <v>159</v>
      </c>
      <c r="D124" s="43">
        <v>184</v>
      </c>
      <c r="E124" s="69">
        <v>159</v>
      </c>
      <c r="F124" s="44"/>
      <c r="G124" s="44"/>
      <c r="H124" s="53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>
      <c r="A125" s="45">
        <v>20129</v>
      </c>
      <c r="B125" s="46" t="s">
        <v>144</v>
      </c>
      <c r="C125" s="43">
        <v>794</v>
      </c>
      <c r="D125" s="43">
        <v>821</v>
      </c>
      <c r="E125" s="69">
        <v>840</v>
      </c>
      <c r="F125" s="44"/>
      <c r="G125" s="44"/>
      <c r="H125" s="53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>
      <c r="A126" s="45">
        <v>2012901</v>
      </c>
      <c r="B126" s="45" t="s">
        <v>67</v>
      </c>
      <c r="C126" s="43">
        <v>292</v>
      </c>
      <c r="D126" s="43">
        <v>313</v>
      </c>
      <c r="E126" s="69">
        <v>318</v>
      </c>
      <c r="F126" s="44"/>
      <c r="G126" s="44"/>
      <c r="H126" s="53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>
      <c r="A127" s="45">
        <v>2012902</v>
      </c>
      <c r="B127" s="45" t="s">
        <v>68</v>
      </c>
      <c r="C127" s="43">
        <v>52</v>
      </c>
      <c r="D127" s="43">
        <v>46</v>
      </c>
      <c r="E127" s="69">
        <v>47</v>
      </c>
      <c r="F127" s="44"/>
      <c r="G127" s="44"/>
      <c r="H127" s="53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>
      <c r="A128" s="45">
        <v>2012905</v>
      </c>
      <c r="B128" s="45" t="s">
        <v>145</v>
      </c>
      <c r="C128" s="43">
        <v>200</v>
      </c>
      <c r="D128" s="43"/>
      <c r="E128" s="69"/>
      <c r="F128" s="44"/>
      <c r="G128" s="44"/>
      <c r="H128" s="53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>
      <c r="A129" s="45">
        <v>2012906</v>
      </c>
      <c r="B129" s="45" t="s">
        <v>146</v>
      </c>
      <c r="C129" s="43"/>
      <c r="D129" s="43">
        <v>200</v>
      </c>
      <c r="E129" s="69">
        <v>200</v>
      </c>
      <c r="F129" s="44"/>
      <c r="G129" s="44"/>
      <c r="H129" s="53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>
      <c r="A130" s="45">
        <v>2012950</v>
      </c>
      <c r="B130" s="45" t="s">
        <v>83</v>
      </c>
      <c r="C130" s="43">
        <v>92</v>
      </c>
      <c r="D130" s="43">
        <v>122</v>
      </c>
      <c r="E130" s="69">
        <v>107</v>
      </c>
      <c r="F130" s="44"/>
      <c r="G130" s="44"/>
      <c r="H130" s="53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>
      <c r="A131" s="45">
        <v>2012999</v>
      </c>
      <c r="B131" s="45" t="s">
        <v>147</v>
      </c>
      <c r="C131" s="43">
        <v>158</v>
      </c>
      <c r="D131" s="43">
        <v>140</v>
      </c>
      <c r="E131" s="69">
        <v>168</v>
      </c>
      <c r="F131" s="44"/>
      <c r="G131" s="44"/>
      <c r="H131" s="53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>
      <c r="A132" s="45">
        <v>20131</v>
      </c>
      <c r="B132" s="46" t="s">
        <v>148</v>
      </c>
      <c r="C132" s="43">
        <v>4105</v>
      </c>
      <c r="D132" s="43">
        <v>4382</v>
      </c>
      <c r="E132" s="69">
        <v>4294</v>
      </c>
      <c r="F132" s="44"/>
      <c r="G132" s="44"/>
      <c r="H132" s="53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>
      <c r="A133" s="45">
        <v>2013101</v>
      </c>
      <c r="B133" s="45" t="s">
        <v>67</v>
      </c>
      <c r="C133" s="43">
        <v>3711</v>
      </c>
      <c r="D133" s="43">
        <v>4162</v>
      </c>
      <c r="E133" s="69">
        <v>4118</v>
      </c>
      <c r="F133" s="44"/>
      <c r="G133" s="44"/>
      <c r="H133" s="53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>
      <c r="A134" s="45">
        <v>2013102</v>
      </c>
      <c r="B134" s="45" t="s">
        <v>68</v>
      </c>
      <c r="C134" s="43">
        <v>28</v>
      </c>
      <c r="D134" s="43">
        <v>30</v>
      </c>
      <c r="E134" s="69">
        <v>22</v>
      </c>
      <c r="F134" s="44"/>
      <c r="G134" s="44"/>
      <c r="H134" s="53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>
      <c r="A135" s="45">
        <v>2013105</v>
      </c>
      <c r="B135" s="45" t="s">
        <v>149</v>
      </c>
      <c r="C135" s="43">
        <v>261</v>
      </c>
      <c r="D135" s="43">
        <v>68</v>
      </c>
      <c r="E135" s="69">
        <v>60</v>
      </c>
      <c r="F135" s="44"/>
      <c r="G135" s="44"/>
      <c r="H135" s="53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>
      <c r="A136" s="45">
        <v>2013150</v>
      </c>
      <c r="B136" s="45" t="s">
        <v>83</v>
      </c>
      <c r="C136" s="43">
        <v>30</v>
      </c>
      <c r="D136" s="43">
        <v>37</v>
      </c>
      <c r="E136" s="69">
        <v>34</v>
      </c>
      <c r="F136" s="44"/>
      <c r="G136" s="44"/>
      <c r="H136" s="53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>
      <c r="A137" s="45">
        <v>2013199</v>
      </c>
      <c r="B137" s="56" t="s">
        <v>150</v>
      </c>
      <c r="C137" s="43">
        <v>75</v>
      </c>
      <c r="D137" s="43">
        <v>85</v>
      </c>
      <c r="E137" s="69">
        <v>60</v>
      </c>
      <c r="F137" s="44"/>
      <c r="G137" s="44"/>
      <c r="H137" s="53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>
      <c r="A138" s="45">
        <v>20132</v>
      </c>
      <c r="B138" s="46" t="s">
        <v>151</v>
      </c>
      <c r="C138" s="43">
        <v>1321</v>
      </c>
      <c r="D138" s="43">
        <v>4252</v>
      </c>
      <c r="E138" s="69">
        <v>3335</v>
      </c>
      <c r="F138" s="44"/>
      <c r="G138" s="44"/>
      <c r="H138" s="53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>
      <c r="A139" s="45">
        <v>2013201</v>
      </c>
      <c r="B139" s="45" t="s">
        <v>67</v>
      </c>
      <c r="C139" s="43">
        <v>588</v>
      </c>
      <c r="D139" s="43">
        <v>648</v>
      </c>
      <c r="E139" s="69">
        <v>647</v>
      </c>
      <c r="F139" s="44"/>
      <c r="G139" s="44"/>
      <c r="H139" s="53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>
      <c r="A140" s="45">
        <v>2013202</v>
      </c>
      <c r="B140" s="45" t="s">
        <v>68</v>
      </c>
      <c r="C140" s="43">
        <v>40</v>
      </c>
      <c r="D140" s="43">
        <v>49</v>
      </c>
      <c r="E140" s="69">
        <v>41</v>
      </c>
      <c r="F140" s="44"/>
      <c r="G140" s="44"/>
      <c r="H140" s="53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>
      <c r="A141" s="45">
        <v>2013204</v>
      </c>
      <c r="B141" s="45" t="s">
        <v>152</v>
      </c>
      <c r="C141" s="43"/>
      <c r="D141" s="43">
        <v>17</v>
      </c>
      <c r="E141" s="69">
        <v>15</v>
      </c>
      <c r="F141" s="44"/>
      <c r="G141" s="44"/>
      <c r="H141" s="53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>
      <c r="A142" s="45">
        <v>2013250</v>
      </c>
      <c r="B142" s="45" t="s">
        <v>83</v>
      </c>
      <c r="C142" s="43">
        <v>12</v>
      </c>
      <c r="D142" s="43">
        <v>41</v>
      </c>
      <c r="E142" s="69">
        <v>41</v>
      </c>
      <c r="F142" s="44"/>
      <c r="G142" s="44"/>
      <c r="H142" s="53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>
      <c r="A143" s="45">
        <v>2013299</v>
      </c>
      <c r="B143" s="45" t="s">
        <v>153</v>
      </c>
      <c r="C143" s="43">
        <v>681</v>
      </c>
      <c r="D143" s="43">
        <v>3497</v>
      </c>
      <c r="E143" s="69">
        <v>2591</v>
      </c>
      <c r="F143" s="44"/>
      <c r="G143" s="44"/>
      <c r="H143" s="53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>
      <c r="A144" s="45">
        <v>20133</v>
      </c>
      <c r="B144" s="46" t="s">
        <v>154</v>
      </c>
      <c r="C144" s="43">
        <v>1190</v>
      </c>
      <c r="D144" s="43">
        <v>1407</v>
      </c>
      <c r="E144" s="69">
        <v>1410</v>
      </c>
      <c r="F144" s="44"/>
      <c r="G144" s="44"/>
      <c r="H144" s="53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>
      <c r="A145" s="45">
        <v>2013301</v>
      </c>
      <c r="B145" s="45" t="s">
        <v>67</v>
      </c>
      <c r="C145" s="43">
        <v>343</v>
      </c>
      <c r="D145" s="43">
        <v>370</v>
      </c>
      <c r="E145" s="69">
        <v>431</v>
      </c>
      <c r="F145" s="44"/>
      <c r="G145" s="44"/>
      <c r="H145" s="53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>
      <c r="A146" s="45">
        <v>2013302</v>
      </c>
      <c r="B146" s="45" t="s">
        <v>68</v>
      </c>
      <c r="C146" s="43">
        <v>2</v>
      </c>
      <c r="D146" s="43">
        <v>2</v>
      </c>
      <c r="E146" s="69">
        <v>2</v>
      </c>
      <c r="F146" s="44"/>
      <c r="G146" s="44"/>
      <c r="H146" s="53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>
      <c r="A147" s="45">
        <v>2013350</v>
      </c>
      <c r="B147" s="45" t="s">
        <v>83</v>
      </c>
      <c r="C147" s="43">
        <v>177</v>
      </c>
      <c r="D147" s="43">
        <v>224</v>
      </c>
      <c r="E147" s="69">
        <v>219</v>
      </c>
      <c r="F147" s="44"/>
      <c r="G147" s="44"/>
      <c r="H147" s="53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>
      <c r="A148" s="45">
        <v>2013399</v>
      </c>
      <c r="B148" s="45" t="s">
        <v>155</v>
      </c>
      <c r="C148" s="43">
        <v>668</v>
      </c>
      <c r="D148" s="43">
        <v>811</v>
      </c>
      <c r="E148" s="69">
        <v>758</v>
      </c>
      <c r="F148" s="44"/>
      <c r="G148" s="44"/>
      <c r="H148" s="53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>
      <c r="A149" s="45">
        <v>20134</v>
      </c>
      <c r="B149" s="46" t="s">
        <v>156</v>
      </c>
      <c r="C149" s="43">
        <v>1053</v>
      </c>
      <c r="D149" s="43">
        <v>1032</v>
      </c>
      <c r="E149" s="69">
        <v>948</v>
      </c>
      <c r="F149" s="44"/>
      <c r="G149" s="44"/>
      <c r="H149" s="53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>
      <c r="A150" s="45">
        <v>2013401</v>
      </c>
      <c r="B150" s="45" t="s">
        <v>67</v>
      </c>
      <c r="C150" s="43">
        <v>338</v>
      </c>
      <c r="D150" s="43">
        <v>343</v>
      </c>
      <c r="E150" s="69">
        <v>331</v>
      </c>
      <c r="F150" s="44"/>
      <c r="G150" s="44"/>
      <c r="H150" s="53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>
      <c r="A151" s="45">
        <v>2013402</v>
      </c>
      <c r="B151" s="45" t="s">
        <v>68</v>
      </c>
      <c r="C151" s="43">
        <v>22</v>
      </c>
      <c r="D151" s="43">
        <v>7</v>
      </c>
      <c r="E151" s="69">
        <v>5</v>
      </c>
      <c r="F151" s="44"/>
      <c r="G151" s="44"/>
      <c r="H151" s="53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>
      <c r="A152" s="45">
        <v>2013404</v>
      </c>
      <c r="B152" s="45" t="s">
        <v>157</v>
      </c>
      <c r="C152" s="43"/>
      <c r="D152" s="43">
        <v>30</v>
      </c>
      <c r="E152" s="69">
        <v>16</v>
      </c>
      <c r="F152" s="44"/>
      <c r="G152" s="44"/>
      <c r="H152" s="53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>
      <c r="A153" s="45">
        <v>2013405</v>
      </c>
      <c r="B153" s="45" t="s">
        <v>158</v>
      </c>
      <c r="C153" s="43"/>
      <c r="D153" s="43">
        <v>23</v>
      </c>
      <c r="E153" s="69">
        <v>23</v>
      </c>
      <c r="F153" s="44"/>
      <c r="G153" s="44"/>
      <c r="H153" s="53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>
      <c r="A154" s="45">
        <v>2013450</v>
      </c>
      <c r="B154" s="45" t="s">
        <v>83</v>
      </c>
      <c r="C154" s="43">
        <v>95</v>
      </c>
      <c r="D154" s="43">
        <v>106</v>
      </c>
      <c r="E154" s="69">
        <v>94</v>
      </c>
      <c r="F154" s="44"/>
      <c r="G154" s="44"/>
      <c r="H154" s="53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>
      <c r="A155" s="45">
        <v>2013499</v>
      </c>
      <c r="B155" s="45" t="s">
        <v>159</v>
      </c>
      <c r="C155" s="43">
        <v>598</v>
      </c>
      <c r="D155" s="43">
        <v>523</v>
      </c>
      <c r="E155" s="69">
        <v>479</v>
      </c>
      <c r="F155" s="44"/>
      <c r="G155" s="44"/>
      <c r="H155" s="53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>
      <c r="A156" s="45">
        <v>20136</v>
      </c>
      <c r="B156" s="46" t="s">
        <v>160</v>
      </c>
      <c r="C156" s="43">
        <v>531</v>
      </c>
      <c r="D156" s="43">
        <v>553</v>
      </c>
      <c r="E156" s="69">
        <v>470</v>
      </c>
      <c r="F156" s="44"/>
      <c r="G156" s="44"/>
      <c r="H156" s="53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>
      <c r="A157" s="45">
        <v>2013601</v>
      </c>
      <c r="B157" s="45" t="s">
        <v>67</v>
      </c>
      <c r="C157" s="43">
        <v>300</v>
      </c>
      <c r="D157" s="43">
        <v>302</v>
      </c>
      <c r="E157" s="69">
        <v>278</v>
      </c>
      <c r="F157" s="44"/>
      <c r="G157" s="44"/>
      <c r="H157" s="53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>
      <c r="A158" s="45">
        <v>2013602</v>
      </c>
      <c r="B158" s="45" t="s">
        <v>68</v>
      </c>
      <c r="C158" s="43">
        <v>73</v>
      </c>
      <c r="D158" s="43">
        <v>80</v>
      </c>
      <c r="E158" s="69">
        <v>67</v>
      </c>
      <c r="F158" s="44"/>
      <c r="G158" s="44"/>
      <c r="H158" s="53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>
      <c r="A159" s="45">
        <v>2013650</v>
      </c>
      <c r="B159" s="45" t="s">
        <v>83</v>
      </c>
      <c r="C159" s="43">
        <v>93</v>
      </c>
      <c r="D159" s="43">
        <v>115</v>
      </c>
      <c r="E159" s="69">
        <v>93</v>
      </c>
      <c r="F159" s="44"/>
      <c r="G159" s="44"/>
      <c r="H159" s="53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>
      <c r="A160" s="45">
        <v>2013699</v>
      </c>
      <c r="B160" s="45" t="s">
        <v>161</v>
      </c>
      <c r="C160" s="43">
        <v>65</v>
      </c>
      <c r="D160" s="43">
        <v>56</v>
      </c>
      <c r="E160" s="69">
        <v>32</v>
      </c>
      <c r="F160" s="44"/>
      <c r="G160" s="44"/>
      <c r="H160" s="53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>
      <c r="A161" s="45">
        <v>20138</v>
      </c>
      <c r="B161" s="46" t="s">
        <v>162</v>
      </c>
      <c r="C161" s="43"/>
      <c r="D161" s="43">
        <v>10250</v>
      </c>
      <c r="E161" s="69">
        <v>9237</v>
      </c>
      <c r="F161" s="44"/>
      <c r="G161" s="44"/>
      <c r="H161" s="53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>
      <c r="A162" s="45">
        <v>2013801</v>
      </c>
      <c r="B162" s="45" t="s">
        <v>67</v>
      </c>
      <c r="C162" s="43"/>
      <c r="D162" s="43">
        <v>6136</v>
      </c>
      <c r="E162" s="69">
        <v>5928</v>
      </c>
      <c r="F162" s="44"/>
      <c r="G162" s="44"/>
      <c r="H162" s="53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>
      <c r="A163" s="45">
        <v>2013802</v>
      </c>
      <c r="B163" s="45" t="s">
        <v>68</v>
      </c>
      <c r="C163" s="43"/>
      <c r="D163" s="43">
        <v>213</v>
      </c>
      <c r="E163" s="69">
        <v>86</v>
      </c>
      <c r="F163" s="44"/>
      <c r="G163" s="44"/>
      <c r="H163" s="53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>
      <c r="A164" s="45">
        <v>2013804</v>
      </c>
      <c r="B164" s="45" t="s">
        <v>163</v>
      </c>
      <c r="C164" s="43"/>
      <c r="D164" s="43">
        <v>248</v>
      </c>
      <c r="E164" s="69">
        <v>224</v>
      </c>
      <c r="F164" s="44"/>
      <c r="G164" s="44"/>
      <c r="H164" s="53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>
      <c r="A165" s="45">
        <v>2013806</v>
      </c>
      <c r="B165" s="45" t="s">
        <v>129</v>
      </c>
      <c r="C165" s="43"/>
      <c r="D165" s="43">
        <v>27</v>
      </c>
      <c r="E165" s="69">
        <v>26</v>
      </c>
      <c r="F165" s="44"/>
      <c r="G165" s="44"/>
      <c r="H165" s="53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>
      <c r="A166" s="45">
        <v>2013808</v>
      </c>
      <c r="B166" s="45" t="s">
        <v>99</v>
      </c>
      <c r="C166" s="43"/>
      <c r="D166" s="43">
        <v>92</v>
      </c>
      <c r="E166" s="69">
        <v>86</v>
      </c>
      <c r="F166" s="44"/>
      <c r="G166" s="44"/>
      <c r="H166" s="53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>
      <c r="A167" s="45">
        <v>2013810</v>
      </c>
      <c r="B167" s="45" t="s">
        <v>164</v>
      </c>
      <c r="C167" s="43"/>
      <c r="D167" s="43">
        <v>6</v>
      </c>
      <c r="E167" s="69">
        <v>6</v>
      </c>
      <c r="F167" s="44"/>
      <c r="G167" s="44"/>
      <c r="H167" s="53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>
      <c r="A168" s="45">
        <v>2013811</v>
      </c>
      <c r="B168" s="45" t="s">
        <v>165</v>
      </c>
      <c r="C168" s="43"/>
      <c r="D168" s="43">
        <v>5</v>
      </c>
      <c r="E168" s="69">
        <v>5</v>
      </c>
      <c r="F168" s="44"/>
      <c r="G168" s="44"/>
      <c r="H168" s="53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>
      <c r="A169" s="45">
        <v>2013812</v>
      </c>
      <c r="B169" s="45" t="s">
        <v>166</v>
      </c>
      <c r="C169" s="43"/>
      <c r="D169" s="43">
        <v>32</v>
      </c>
      <c r="E169" s="69">
        <v>28</v>
      </c>
      <c r="F169" s="44"/>
      <c r="G169" s="44"/>
      <c r="H169" s="53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>
      <c r="A170" s="45">
        <v>2013813</v>
      </c>
      <c r="B170" s="45" t="s">
        <v>167</v>
      </c>
      <c r="C170" s="43"/>
      <c r="D170" s="43">
        <v>5</v>
      </c>
      <c r="E170" s="69">
        <v>4</v>
      </c>
      <c r="F170" s="44"/>
      <c r="G170" s="44"/>
      <c r="H170" s="53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>
      <c r="A171" s="45">
        <v>2013850</v>
      </c>
      <c r="B171" s="45" t="s">
        <v>83</v>
      </c>
      <c r="C171" s="43"/>
      <c r="D171" s="43">
        <v>1384</v>
      </c>
      <c r="E171" s="69">
        <v>1279</v>
      </c>
      <c r="F171" s="44"/>
      <c r="G171" s="44"/>
      <c r="H171" s="53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>
      <c r="A172" s="45">
        <v>2013899</v>
      </c>
      <c r="B172" s="45" t="s">
        <v>168</v>
      </c>
      <c r="C172" s="43"/>
      <c r="D172" s="43">
        <v>2102</v>
      </c>
      <c r="E172" s="69">
        <v>1565</v>
      </c>
      <c r="F172" s="44"/>
      <c r="G172" s="44"/>
      <c r="H172" s="53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>
      <c r="A173" s="45">
        <v>20199</v>
      </c>
      <c r="B173" s="46" t="s">
        <v>169</v>
      </c>
      <c r="C173" s="43">
        <v>1884</v>
      </c>
      <c r="D173" s="43">
        <v>68456</v>
      </c>
      <c r="E173" s="69">
        <v>67967</v>
      </c>
      <c r="F173" s="44"/>
      <c r="G173" s="44"/>
      <c r="H173" s="53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>
      <c r="A174" s="45">
        <v>2019999</v>
      </c>
      <c r="B174" s="45" t="s">
        <v>170</v>
      </c>
      <c r="C174" s="43">
        <v>1884</v>
      </c>
      <c r="D174" s="43">
        <v>68456</v>
      </c>
      <c r="E174" s="69">
        <v>67967</v>
      </c>
      <c r="F174" s="44"/>
      <c r="G174" s="44"/>
      <c r="H174" s="53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>
      <c r="A175" s="45">
        <v>203</v>
      </c>
      <c r="B175" s="46" t="s">
        <v>171</v>
      </c>
      <c r="C175" s="43">
        <v>397</v>
      </c>
      <c r="D175" s="43">
        <v>390</v>
      </c>
      <c r="E175" s="69">
        <v>420</v>
      </c>
      <c r="F175" s="44">
        <f>E175/D175</f>
        <v>1.07692307692308</v>
      </c>
      <c r="G175" s="44">
        <f>E175/C175-1</f>
        <v>0.0579345088161209</v>
      </c>
      <c r="H175" s="53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>
      <c r="A176" s="45">
        <v>20306</v>
      </c>
      <c r="B176" s="46" t="s">
        <v>172</v>
      </c>
      <c r="C176" s="43">
        <v>397</v>
      </c>
      <c r="D176" s="43">
        <v>370</v>
      </c>
      <c r="E176" s="69">
        <v>400</v>
      </c>
      <c r="F176" s="44"/>
      <c r="G176" s="44"/>
      <c r="H176" s="53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>
      <c r="A177" s="45">
        <v>2030601</v>
      </c>
      <c r="B177" s="45" t="s">
        <v>173</v>
      </c>
      <c r="C177" s="43">
        <v>100</v>
      </c>
      <c r="D177" s="43">
        <v>100</v>
      </c>
      <c r="E177" s="69">
        <v>100</v>
      </c>
      <c r="F177" s="44"/>
      <c r="G177" s="44"/>
      <c r="H177" s="53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>
      <c r="A178" s="45">
        <v>2030605</v>
      </c>
      <c r="B178" s="45" t="s">
        <v>174</v>
      </c>
      <c r="C178" s="43">
        <v>35</v>
      </c>
      <c r="D178" s="43">
        <v>35</v>
      </c>
      <c r="E178" s="69">
        <v>35</v>
      </c>
      <c r="F178" s="44"/>
      <c r="G178" s="44"/>
      <c r="H178" s="53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>
      <c r="A179" s="45">
        <v>2030606</v>
      </c>
      <c r="B179" s="45" t="s">
        <v>175</v>
      </c>
      <c r="C179" s="43">
        <v>52</v>
      </c>
      <c r="D179" s="43">
        <v>55</v>
      </c>
      <c r="E179" s="69">
        <v>55</v>
      </c>
      <c r="F179" s="44"/>
      <c r="G179" s="44"/>
      <c r="H179" s="53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>
      <c r="A180" s="45">
        <v>2030607</v>
      </c>
      <c r="B180" s="45" t="s">
        <v>176</v>
      </c>
      <c r="C180" s="43">
        <v>180</v>
      </c>
      <c r="D180" s="43">
        <v>180</v>
      </c>
      <c r="E180" s="69">
        <v>210</v>
      </c>
      <c r="F180" s="44"/>
      <c r="G180" s="44"/>
      <c r="H180" s="53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>
      <c r="A181" s="45">
        <v>2030699</v>
      </c>
      <c r="B181" s="45" t="s">
        <v>177</v>
      </c>
      <c r="C181" s="43">
        <v>30</v>
      </c>
      <c r="D181" s="43"/>
      <c r="E181" s="69"/>
      <c r="F181" s="44"/>
      <c r="G181" s="44"/>
      <c r="H181" s="53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>
      <c r="A182" s="45">
        <v>20399</v>
      </c>
      <c r="B182" s="46" t="s">
        <v>178</v>
      </c>
      <c r="C182" s="43"/>
      <c r="D182" s="43">
        <v>20</v>
      </c>
      <c r="E182" s="69">
        <v>20</v>
      </c>
      <c r="F182" s="44"/>
      <c r="G182" s="44"/>
      <c r="H182" s="53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>
      <c r="A183" s="45">
        <v>2039901</v>
      </c>
      <c r="B183" s="45" t="s">
        <v>179</v>
      </c>
      <c r="C183" s="43"/>
      <c r="D183" s="43">
        <v>20</v>
      </c>
      <c r="E183" s="69">
        <v>20</v>
      </c>
      <c r="F183" s="44"/>
      <c r="G183" s="44"/>
      <c r="H183" s="53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ht="19.2" spans="1:26">
      <c r="A184" s="45">
        <v>204</v>
      </c>
      <c r="B184" s="46" t="s">
        <v>180</v>
      </c>
      <c r="C184" s="43">
        <v>52690</v>
      </c>
      <c r="D184" s="43">
        <v>65405</v>
      </c>
      <c r="E184" s="69">
        <v>59756</v>
      </c>
      <c r="F184" s="44">
        <f>E184/D184</f>
        <v>0.913630456387126</v>
      </c>
      <c r="G184" s="44">
        <f>E184/C184-1</f>
        <v>0.134105143290947</v>
      </c>
      <c r="H184" s="53" t="s">
        <v>181</v>
      </c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>
      <c r="A185" s="45">
        <v>20401</v>
      </c>
      <c r="B185" s="46" t="s">
        <v>182</v>
      </c>
      <c r="C185" s="43">
        <v>1579</v>
      </c>
      <c r="D185" s="43">
        <v>90</v>
      </c>
      <c r="E185" s="69"/>
      <c r="F185" s="44"/>
      <c r="G185" s="44"/>
      <c r="H185" s="53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>
      <c r="A186" s="45">
        <v>2040103</v>
      </c>
      <c r="B186" s="45" t="s">
        <v>183</v>
      </c>
      <c r="C186" s="43">
        <v>1494</v>
      </c>
      <c r="D186" s="43"/>
      <c r="E186" s="69"/>
      <c r="F186" s="44"/>
      <c r="G186" s="44"/>
      <c r="H186" s="53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>
      <c r="A187" s="45">
        <v>2040101</v>
      </c>
      <c r="B187" s="45" t="s">
        <v>184</v>
      </c>
      <c r="C187" s="43">
        <v>85</v>
      </c>
      <c r="D187" s="43">
        <v>90</v>
      </c>
      <c r="E187" s="69"/>
      <c r="F187" s="44"/>
      <c r="G187" s="44"/>
      <c r="H187" s="53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>
      <c r="A188" s="45">
        <v>20402</v>
      </c>
      <c r="B188" s="46" t="s">
        <v>185</v>
      </c>
      <c r="C188" s="43">
        <v>39572</v>
      </c>
      <c r="D188" s="43">
        <v>49479</v>
      </c>
      <c r="E188" s="69">
        <v>44625</v>
      </c>
      <c r="F188" s="44"/>
      <c r="G188" s="44"/>
      <c r="H188" s="53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>
      <c r="A189" s="45">
        <v>2040201</v>
      </c>
      <c r="B189" s="45" t="s">
        <v>67</v>
      </c>
      <c r="C189" s="43">
        <v>18366</v>
      </c>
      <c r="D189" s="43">
        <v>26862</v>
      </c>
      <c r="E189" s="69">
        <v>25629</v>
      </c>
      <c r="F189" s="44"/>
      <c r="G189" s="44"/>
      <c r="H189" s="53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>
      <c r="A190" s="45">
        <v>2040202</v>
      </c>
      <c r="B190" s="45" t="s">
        <v>68</v>
      </c>
      <c r="C190" s="43">
        <v>142</v>
      </c>
      <c r="D190" s="43">
        <v>8067</v>
      </c>
      <c r="E190" s="69">
        <v>7945</v>
      </c>
      <c r="F190" s="44"/>
      <c r="G190" s="44"/>
      <c r="H190" s="53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>
      <c r="A191" s="45">
        <v>2040204</v>
      </c>
      <c r="B191" s="45" t="s">
        <v>186</v>
      </c>
      <c r="C191" s="43">
        <v>5824</v>
      </c>
      <c r="D191" s="43"/>
      <c r="E191" s="69"/>
      <c r="F191" s="44"/>
      <c r="G191" s="44"/>
      <c r="H191" s="53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>
      <c r="A192" s="45">
        <v>2040205</v>
      </c>
      <c r="B192" s="45" t="s">
        <v>187</v>
      </c>
      <c r="C192" s="43">
        <v>10</v>
      </c>
      <c r="D192" s="43"/>
      <c r="E192" s="69"/>
      <c r="F192" s="44"/>
      <c r="G192" s="44"/>
      <c r="H192" s="53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>
      <c r="A193" s="45">
        <v>2040206</v>
      </c>
      <c r="B193" s="45" t="s">
        <v>188</v>
      </c>
      <c r="C193" s="43">
        <v>2288</v>
      </c>
      <c r="D193" s="43"/>
      <c r="E193" s="69"/>
      <c r="F193" s="44"/>
      <c r="G193" s="44"/>
      <c r="H193" s="53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>
      <c r="A194" s="45">
        <v>2040207</v>
      </c>
      <c r="B194" s="45" t="s">
        <v>189</v>
      </c>
      <c r="C194" s="43">
        <v>177</v>
      </c>
      <c r="D194" s="43"/>
      <c r="E194" s="69"/>
      <c r="F194" s="44"/>
      <c r="G194" s="44"/>
      <c r="H194" s="53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>
      <c r="A195" s="45">
        <v>2040211</v>
      </c>
      <c r="B195" s="45" t="s">
        <v>190</v>
      </c>
      <c r="C195" s="43">
        <v>3</v>
      </c>
      <c r="D195" s="43"/>
      <c r="E195" s="69"/>
      <c r="F195" s="44"/>
      <c r="G195" s="44"/>
      <c r="H195" s="53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>
      <c r="A196" s="45">
        <v>2040212</v>
      </c>
      <c r="B196" s="45" t="s">
        <v>191</v>
      </c>
      <c r="C196" s="43">
        <v>6868</v>
      </c>
      <c r="D196" s="43"/>
      <c r="E196" s="69"/>
      <c r="F196" s="44"/>
      <c r="G196" s="44"/>
      <c r="H196" s="53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>
      <c r="A197" s="45">
        <v>2040213</v>
      </c>
      <c r="B197" s="45" t="s">
        <v>192</v>
      </c>
      <c r="C197" s="43">
        <v>234</v>
      </c>
      <c r="D197" s="43"/>
      <c r="E197" s="69"/>
      <c r="F197" s="44"/>
      <c r="G197" s="44"/>
      <c r="H197" s="53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>
      <c r="A198" s="45">
        <v>2040217</v>
      </c>
      <c r="B198" s="45" t="s">
        <v>193</v>
      </c>
      <c r="C198" s="43">
        <v>658</v>
      </c>
      <c r="D198" s="43"/>
      <c r="E198" s="69"/>
      <c r="F198" s="44"/>
      <c r="G198" s="44"/>
      <c r="H198" s="53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>
      <c r="A199" s="45">
        <v>2040218</v>
      </c>
      <c r="B199" s="45" t="s">
        <v>194</v>
      </c>
      <c r="C199" s="43">
        <v>19</v>
      </c>
      <c r="D199" s="43"/>
      <c r="E199" s="69"/>
      <c r="F199" s="44"/>
      <c r="G199" s="44"/>
      <c r="H199" s="53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>
      <c r="A200" s="45">
        <v>2040219</v>
      </c>
      <c r="B200" s="45" t="s">
        <v>99</v>
      </c>
      <c r="C200" s="43"/>
      <c r="D200" s="43">
        <v>180</v>
      </c>
      <c r="E200" s="69">
        <v>180</v>
      </c>
      <c r="F200" s="44"/>
      <c r="G200" s="44"/>
      <c r="H200" s="53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>
      <c r="A201" s="45">
        <v>2040220</v>
      </c>
      <c r="B201" s="45" t="s">
        <v>195</v>
      </c>
      <c r="C201" s="43"/>
      <c r="D201" s="43">
        <v>2373</v>
      </c>
      <c r="E201" s="69">
        <v>2010</v>
      </c>
      <c r="F201" s="44"/>
      <c r="G201" s="44"/>
      <c r="H201" s="53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>
      <c r="A202" s="45">
        <v>2040250</v>
      </c>
      <c r="B202" s="45" t="s">
        <v>83</v>
      </c>
      <c r="C202" s="43"/>
      <c r="D202" s="43">
        <v>176</v>
      </c>
      <c r="E202" s="69">
        <v>194</v>
      </c>
      <c r="F202" s="44"/>
      <c r="G202" s="44"/>
      <c r="H202" s="53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>
      <c r="A203" s="45">
        <v>2040299</v>
      </c>
      <c r="B203" s="45" t="s">
        <v>196</v>
      </c>
      <c r="C203" s="43">
        <v>4983</v>
      </c>
      <c r="D203" s="43">
        <v>11821</v>
      </c>
      <c r="E203" s="69">
        <v>8667</v>
      </c>
      <c r="F203" s="44"/>
      <c r="G203" s="44"/>
      <c r="H203" s="53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>
      <c r="A204" s="45">
        <v>20404</v>
      </c>
      <c r="B204" s="46" t="s">
        <v>197</v>
      </c>
      <c r="C204" s="43">
        <v>2758</v>
      </c>
      <c r="D204" s="43">
        <v>3544</v>
      </c>
      <c r="E204" s="69">
        <v>3116</v>
      </c>
      <c r="F204" s="44"/>
      <c r="G204" s="44"/>
      <c r="H204" s="53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>
      <c r="A205" s="45">
        <v>2040401</v>
      </c>
      <c r="B205" s="45" t="s">
        <v>67</v>
      </c>
      <c r="C205" s="43">
        <v>2374</v>
      </c>
      <c r="D205" s="43">
        <v>2852</v>
      </c>
      <c r="E205" s="69">
        <v>2627</v>
      </c>
      <c r="F205" s="44"/>
      <c r="G205" s="44"/>
      <c r="H205" s="53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>
      <c r="A206" s="45">
        <v>2040402</v>
      </c>
      <c r="B206" s="45" t="s">
        <v>68</v>
      </c>
      <c r="C206" s="43">
        <v>183</v>
      </c>
      <c r="D206" s="43">
        <v>257</v>
      </c>
      <c r="E206" s="69">
        <v>178</v>
      </c>
      <c r="F206" s="44"/>
      <c r="G206" s="44"/>
      <c r="H206" s="53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>
      <c r="A207" s="45">
        <v>2040450</v>
      </c>
      <c r="B207" s="45" t="s">
        <v>83</v>
      </c>
      <c r="C207" s="43">
        <v>113</v>
      </c>
      <c r="D207" s="43">
        <v>130</v>
      </c>
      <c r="E207" s="69">
        <v>123</v>
      </c>
      <c r="F207" s="44"/>
      <c r="G207" s="44"/>
      <c r="H207" s="53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>
      <c r="A208" s="45">
        <v>2040499</v>
      </c>
      <c r="B208" s="45" t="s">
        <v>198</v>
      </c>
      <c r="C208" s="43">
        <v>88</v>
      </c>
      <c r="D208" s="43">
        <v>305</v>
      </c>
      <c r="E208" s="69">
        <v>188</v>
      </c>
      <c r="F208" s="44"/>
      <c r="G208" s="44"/>
      <c r="H208" s="53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>
      <c r="A209" s="45">
        <v>20405</v>
      </c>
      <c r="B209" s="46" t="s">
        <v>199</v>
      </c>
      <c r="C209" s="43">
        <v>6241</v>
      </c>
      <c r="D209" s="43">
        <v>7691</v>
      </c>
      <c r="E209" s="69">
        <v>6644</v>
      </c>
      <c r="F209" s="44"/>
      <c r="G209" s="44"/>
      <c r="H209" s="53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>
      <c r="A210" s="45">
        <v>2040501</v>
      </c>
      <c r="B210" s="45" t="s">
        <v>67</v>
      </c>
      <c r="C210" s="43">
        <v>4607</v>
      </c>
      <c r="D210" s="43">
        <v>5514</v>
      </c>
      <c r="E210" s="69">
        <v>5107</v>
      </c>
      <c r="F210" s="44"/>
      <c r="G210" s="44"/>
      <c r="H210" s="53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>
      <c r="A211" s="45">
        <v>2040502</v>
      </c>
      <c r="B211" s="45" t="s">
        <v>68</v>
      </c>
      <c r="C211" s="43">
        <v>325</v>
      </c>
      <c r="D211" s="43">
        <v>145</v>
      </c>
      <c r="E211" s="69">
        <v>131</v>
      </c>
      <c r="F211" s="44"/>
      <c r="G211" s="44"/>
      <c r="H211" s="53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>
      <c r="A212" s="45">
        <v>2040505</v>
      </c>
      <c r="B212" s="45" t="s">
        <v>200</v>
      </c>
      <c r="C212" s="43">
        <v>50</v>
      </c>
      <c r="D212" s="43"/>
      <c r="E212" s="69"/>
      <c r="F212" s="44"/>
      <c r="G212" s="44"/>
      <c r="H212" s="53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>
      <c r="A213" s="45">
        <v>2040550</v>
      </c>
      <c r="B213" s="45" t="s">
        <v>83</v>
      </c>
      <c r="C213" s="43">
        <v>269</v>
      </c>
      <c r="D213" s="43">
        <v>295</v>
      </c>
      <c r="E213" s="69">
        <v>323</v>
      </c>
      <c r="F213" s="44"/>
      <c r="G213" s="44"/>
      <c r="H213" s="53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>
      <c r="A214" s="45">
        <v>2040599</v>
      </c>
      <c r="B214" s="45" t="s">
        <v>201</v>
      </c>
      <c r="C214" s="43">
        <v>990</v>
      </c>
      <c r="D214" s="43">
        <v>1737</v>
      </c>
      <c r="E214" s="69">
        <v>1083</v>
      </c>
      <c r="F214" s="44"/>
      <c r="G214" s="44"/>
      <c r="H214" s="53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>
      <c r="A215" s="45">
        <v>20406</v>
      </c>
      <c r="B215" s="46" t="s">
        <v>202</v>
      </c>
      <c r="C215" s="43">
        <v>1846</v>
      </c>
      <c r="D215" s="43">
        <v>2305</v>
      </c>
      <c r="E215" s="69">
        <v>2185</v>
      </c>
      <c r="F215" s="44"/>
      <c r="G215" s="44"/>
      <c r="H215" s="53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>
      <c r="A216" s="45">
        <v>2040601</v>
      </c>
      <c r="B216" s="45" t="s">
        <v>67</v>
      </c>
      <c r="C216" s="43">
        <v>1318</v>
      </c>
      <c r="D216" s="43">
        <v>1443</v>
      </c>
      <c r="E216" s="69">
        <v>1384</v>
      </c>
      <c r="F216" s="44"/>
      <c r="G216" s="44"/>
      <c r="H216" s="53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>
      <c r="A217" s="45">
        <v>2040604</v>
      </c>
      <c r="B217" s="45" t="s">
        <v>203</v>
      </c>
      <c r="C217" s="43">
        <v>144</v>
      </c>
      <c r="D217" s="43">
        <v>181</v>
      </c>
      <c r="E217" s="69">
        <v>165</v>
      </c>
      <c r="F217" s="44"/>
      <c r="G217" s="44"/>
      <c r="H217" s="53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>
      <c r="A218" s="45">
        <v>2040605</v>
      </c>
      <c r="B218" s="45" t="s">
        <v>204</v>
      </c>
      <c r="C218" s="43">
        <v>60</v>
      </c>
      <c r="D218" s="43">
        <v>265</v>
      </c>
      <c r="E218" s="69">
        <v>262</v>
      </c>
      <c r="F218" s="44"/>
      <c r="G218" s="44"/>
      <c r="H218" s="53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>
      <c r="A219" s="45">
        <v>2040606</v>
      </c>
      <c r="B219" s="45" t="s">
        <v>205</v>
      </c>
      <c r="C219" s="43">
        <v>3</v>
      </c>
      <c r="D219" s="43">
        <v>3</v>
      </c>
      <c r="E219" s="69">
        <v>3</v>
      </c>
      <c r="F219" s="44"/>
      <c r="G219" s="44"/>
      <c r="H219" s="53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>
      <c r="A220" s="45">
        <v>2040607</v>
      </c>
      <c r="B220" s="45" t="s">
        <v>206</v>
      </c>
      <c r="C220" s="43">
        <v>80</v>
      </c>
      <c r="D220" s="43">
        <v>80</v>
      </c>
      <c r="E220" s="69">
        <v>80</v>
      </c>
      <c r="F220" s="44"/>
      <c r="G220" s="44"/>
      <c r="H220" s="53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>
      <c r="A221" s="45">
        <v>2040610</v>
      </c>
      <c r="B221" s="45" t="s">
        <v>207</v>
      </c>
      <c r="C221" s="43">
        <v>139</v>
      </c>
      <c r="D221" s="43">
        <v>265</v>
      </c>
      <c r="E221" s="69">
        <v>234</v>
      </c>
      <c r="F221" s="44"/>
      <c r="G221" s="44"/>
      <c r="H221" s="53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>
      <c r="A222" s="45">
        <v>2040699</v>
      </c>
      <c r="B222" s="45" t="s">
        <v>208</v>
      </c>
      <c r="C222" s="43">
        <v>102</v>
      </c>
      <c r="D222" s="43">
        <v>68</v>
      </c>
      <c r="E222" s="69">
        <v>57</v>
      </c>
      <c r="F222" s="44"/>
      <c r="G222" s="44"/>
      <c r="H222" s="53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>
      <c r="A223" s="45">
        <v>20499</v>
      </c>
      <c r="B223" s="46" t="s">
        <v>209</v>
      </c>
      <c r="C223" s="43">
        <v>694</v>
      </c>
      <c r="D223" s="43">
        <v>2296</v>
      </c>
      <c r="E223" s="69">
        <v>3186</v>
      </c>
      <c r="F223" s="44"/>
      <c r="G223" s="44"/>
      <c r="H223" s="53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>
      <c r="A224" s="45">
        <v>2049901</v>
      </c>
      <c r="B224" s="45" t="s">
        <v>210</v>
      </c>
      <c r="C224" s="43">
        <v>110</v>
      </c>
      <c r="D224" s="43">
        <v>2296</v>
      </c>
      <c r="E224" s="69">
        <v>3186</v>
      </c>
      <c r="F224" s="44"/>
      <c r="G224" s="44"/>
      <c r="H224" s="53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>
      <c r="A225" s="45">
        <v>2049902</v>
      </c>
      <c r="B225" s="45" t="s">
        <v>211</v>
      </c>
      <c r="C225" s="43">
        <v>584</v>
      </c>
      <c r="D225" s="43"/>
      <c r="E225" s="69"/>
      <c r="F225" s="44"/>
      <c r="G225" s="44"/>
      <c r="H225" s="53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ht="19.2" spans="1:26">
      <c r="A226" s="45">
        <v>205</v>
      </c>
      <c r="B226" s="46" t="s">
        <v>212</v>
      </c>
      <c r="C226" s="43">
        <v>175131</v>
      </c>
      <c r="D226" s="43">
        <v>199100</v>
      </c>
      <c r="E226" s="69">
        <v>199298</v>
      </c>
      <c r="F226" s="44">
        <f>E226/D226</f>
        <v>1.00099447513812</v>
      </c>
      <c r="G226" s="44">
        <f>E226/C226-1</f>
        <v>0.137993844607751</v>
      </c>
      <c r="H226" s="53" t="s">
        <v>213</v>
      </c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>
      <c r="A227" s="45">
        <v>20501</v>
      </c>
      <c r="B227" s="46" t="s">
        <v>214</v>
      </c>
      <c r="C227" s="43">
        <v>2889</v>
      </c>
      <c r="D227" s="43">
        <v>3410</v>
      </c>
      <c r="E227" s="69">
        <v>3374</v>
      </c>
      <c r="F227" s="44"/>
      <c r="G227" s="44"/>
      <c r="H227" s="53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>
      <c r="A228" s="45">
        <v>2050101</v>
      </c>
      <c r="B228" s="45" t="s">
        <v>67</v>
      </c>
      <c r="C228" s="43">
        <v>303</v>
      </c>
      <c r="D228" s="43">
        <v>326</v>
      </c>
      <c r="E228" s="69">
        <v>326</v>
      </c>
      <c r="F228" s="44"/>
      <c r="G228" s="44"/>
      <c r="H228" s="53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>
      <c r="A229" s="45">
        <v>2050102</v>
      </c>
      <c r="B229" s="45" t="s">
        <v>68</v>
      </c>
      <c r="C229" s="43">
        <v>9</v>
      </c>
      <c r="D229" s="43"/>
      <c r="E229" s="69"/>
      <c r="F229" s="44"/>
      <c r="G229" s="44"/>
      <c r="H229" s="53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>
      <c r="A230" s="45">
        <v>2050199</v>
      </c>
      <c r="B230" s="45" t="s">
        <v>215</v>
      </c>
      <c r="C230" s="43">
        <v>2577</v>
      </c>
      <c r="D230" s="43">
        <v>3084</v>
      </c>
      <c r="E230" s="69">
        <v>3048</v>
      </c>
      <c r="F230" s="44"/>
      <c r="G230" s="44"/>
      <c r="H230" s="53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>
      <c r="A231" s="45">
        <v>20502</v>
      </c>
      <c r="B231" s="46" t="s">
        <v>216</v>
      </c>
      <c r="C231" s="43">
        <v>147741</v>
      </c>
      <c r="D231" s="43">
        <v>163990</v>
      </c>
      <c r="E231" s="69">
        <v>162435</v>
      </c>
      <c r="F231" s="44"/>
      <c r="G231" s="44"/>
      <c r="H231" s="53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>
      <c r="A232" s="45">
        <v>2050201</v>
      </c>
      <c r="B232" s="45" t="s">
        <v>217</v>
      </c>
      <c r="C232" s="43">
        <v>12551</v>
      </c>
      <c r="D232" s="43">
        <v>16500</v>
      </c>
      <c r="E232" s="69">
        <v>15368</v>
      </c>
      <c r="F232" s="44"/>
      <c r="G232" s="44"/>
      <c r="H232" s="53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>
      <c r="A233" s="45">
        <v>2050202</v>
      </c>
      <c r="B233" s="45" t="s">
        <v>218</v>
      </c>
      <c r="C233" s="43">
        <v>65347</v>
      </c>
      <c r="D233" s="43">
        <v>64687</v>
      </c>
      <c r="E233" s="69">
        <v>65715</v>
      </c>
      <c r="F233" s="44"/>
      <c r="G233" s="44"/>
      <c r="H233" s="53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>
      <c r="A234" s="45">
        <v>2050203</v>
      </c>
      <c r="B234" s="45" t="s">
        <v>219</v>
      </c>
      <c r="C234" s="43">
        <v>39621</v>
      </c>
      <c r="D234" s="43">
        <v>40246</v>
      </c>
      <c r="E234" s="69">
        <v>40705</v>
      </c>
      <c r="F234" s="44"/>
      <c r="G234" s="44"/>
      <c r="H234" s="53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>
      <c r="A235" s="45">
        <v>2050204</v>
      </c>
      <c r="B235" s="45" t="s">
        <v>220</v>
      </c>
      <c r="C235" s="43">
        <v>21434</v>
      </c>
      <c r="D235" s="43">
        <v>24044</v>
      </c>
      <c r="E235" s="69">
        <v>23072</v>
      </c>
      <c r="F235" s="44"/>
      <c r="G235" s="44"/>
      <c r="H235" s="53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>
      <c r="A236" s="45">
        <v>2050205</v>
      </c>
      <c r="B236" s="45" t="s">
        <v>221</v>
      </c>
      <c r="C236" s="43">
        <v>16</v>
      </c>
      <c r="D236" s="43"/>
      <c r="E236" s="69">
        <v>21</v>
      </c>
      <c r="F236" s="44"/>
      <c r="G236" s="44"/>
      <c r="H236" s="53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>
      <c r="A237" s="45">
        <v>2050299</v>
      </c>
      <c r="B237" s="45" t="s">
        <v>222</v>
      </c>
      <c r="C237" s="43">
        <v>8772</v>
      </c>
      <c r="D237" s="43">
        <v>18513</v>
      </c>
      <c r="E237" s="69">
        <v>17554</v>
      </c>
      <c r="F237" s="44"/>
      <c r="G237" s="44"/>
      <c r="H237" s="53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>
      <c r="A238" s="45">
        <v>20503</v>
      </c>
      <c r="B238" s="46" t="s">
        <v>223</v>
      </c>
      <c r="C238" s="43">
        <v>8222</v>
      </c>
      <c r="D238" s="43">
        <v>10345</v>
      </c>
      <c r="E238" s="69">
        <v>9634</v>
      </c>
      <c r="F238" s="44"/>
      <c r="G238" s="44"/>
      <c r="H238" s="53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>
      <c r="A239" s="45">
        <v>2050302</v>
      </c>
      <c r="B239" s="45" t="s">
        <v>224</v>
      </c>
      <c r="C239" s="43">
        <v>497</v>
      </c>
      <c r="D239" s="43">
        <v>567</v>
      </c>
      <c r="E239" s="69">
        <v>534</v>
      </c>
      <c r="F239" s="44"/>
      <c r="G239" s="44"/>
      <c r="H239" s="53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>
      <c r="A240" s="45">
        <v>2050304</v>
      </c>
      <c r="B240" s="45" t="s">
        <v>225</v>
      </c>
      <c r="C240" s="43">
        <v>7506</v>
      </c>
      <c r="D240" s="43">
        <v>8379</v>
      </c>
      <c r="E240" s="69">
        <v>7701</v>
      </c>
      <c r="F240" s="44"/>
      <c r="G240" s="44"/>
      <c r="H240" s="53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>
      <c r="A241" s="45">
        <v>2050305</v>
      </c>
      <c r="B241" s="45" t="s">
        <v>226</v>
      </c>
      <c r="C241" s="43"/>
      <c r="D241" s="43">
        <v>1139</v>
      </c>
      <c r="E241" s="69">
        <v>1139</v>
      </c>
      <c r="F241" s="44"/>
      <c r="G241" s="44"/>
      <c r="H241" s="53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>
      <c r="A242" s="45">
        <v>2050399</v>
      </c>
      <c r="B242" s="45" t="s">
        <v>227</v>
      </c>
      <c r="C242" s="43">
        <v>219</v>
      </c>
      <c r="D242" s="43">
        <v>260</v>
      </c>
      <c r="E242" s="69">
        <v>260</v>
      </c>
      <c r="F242" s="44"/>
      <c r="G242" s="44"/>
      <c r="H242" s="53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>
      <c r="A243" s="45">
        <v>20507</v>
      </c>
      <c r="B243" s="46" t="s">
        <v>228</v>
      </c>
      <c r="C243" s="43">
        <v>716</v>
      </c>
      <c r="D243" s="43">
        <v>804</v>
      </c>
      <c r="E243" s="69">
        <v>819</v>
      </c>
      <c r="F243" s="44"/>
      <c r="G243" s="44"/>
      <c r="H243" s="53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>
      <c r="A244" s="45">
        <v>2050701</v>
      </c>
      <c r="B244" s="45" t="s">
        <v>229</v>
      </c>
      <c r="C244" s="43">
        <v>716</v>
      </c>
      <c r="D244" s="43">
        <v>804</v>
      </c>
      <c r="E244" s="69">
        <v>819</v>
      </c>
      <c r="F244" s="44"/>
      <c r="G244" s="44"/>
      <c r="H244" s="53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>
      <c r="A245" s="45">
        <v>20508</v>
      </c>
      <c r="B245" s="46" t="s">
        <v>230</v>
      </c>
      <c r="C245" s="43">
        <v>1642</v>
      </c>
      <c r="D245" s="43">
        <v>2122</v>
      </c>
      <c r="E245" s="69">
        <v>2082</v>
      </c>
      <c r="F245" s="44"/>
      <c r="G245" s="44"/>
      <c r="H245" s="53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>
      <c r="A246" s="45">
        <v>2050801</v>
      </c>
      <c r="B246" s="45" t="s">
        <v>231</v>
      </c>
      <c r="C246" s="43">
        <v>715</v>
      </c>
      <c r="D246" s="43">
        <v>699</v>
      </c>
      <c r="E246" s="69">
        <v>756</v>
      </c>
      <c r="F246" s="44"/>
      <c r="G246" s="44"/>
      <c r="H246" s="53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>
      <c r="A247" s="45">
        <v>2050802</v>
      </c>
      <c r="B247" s="45" t="s">
        <v>232</v>
      </c>
      <c r="C247" s="43">
        <v>705</v>
      </c>
      <c r="D247" s="43">
        <v>747</v>
      </c>
      <c r="E247" s="69">
        <v>699</v>
      </c>
      <c r="F247" s="44"/>
      <c r="G247" s="44"/>
      <c r="H247" s="53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>
      <c r="A248" s="45">
        <v>2050803</v>
      </c>
      <c r="B248" s="45" t="s">
        <v>233</v>
      </c>
      <c r="C248" s="43">
        <v>168</v>
      </c>
      <c r="D248" s="43">
        <v>676</v>
      </c>
      <c r="E248" s="69">
        <v>627</v>
      </c>
      <c r="F248" s="44"/>
      <c r="G248" s="44"/>
      <c r="H248" s="53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>
      <c r="A249" s="45">
        <v>2050899</v>
      </c>
      <c r="B249" s="45" t="s">
        <v>234</v>
      </c>
      <c r="C249" s="43">
        <v>54</v>
      </c>
      <c r="D249" s="43"/>
      <c r="E249" s="69"/>
      <c r="F249" s="44"/>
      <c r="G249" s="44"/>
      <c r="H249" s="53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>
      <c r="A250" s="45">
        <v>20509</v>
      </c>
      <c r="B250" s="46" t="s">
        <v>235</v>
      </c>
      <c r="C250" s="43">
        <v>12645</v>
      </c>
      <c r="D250" s="43">
        <v>17497</v>
      </c>
      <c r="E250" s="69">
        <v>19552</v>
      </c>
      <c r="F250" s="44"/>
      <c r="G250" s="44"/>
      <c r="H250" s="53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>
      <c r="A251" s="45">
        <v>2050901</v>
      </c>
      <c r="B251" s="45" t="s">
        <v>236</v>
      </c>
      <c r="C251" s="43">
        <v>6451</v>
      </c>
      <c r="D251" s="43">
        <v>9072</v>
      </c>
      <c r="E251" s="69">
        <v>220</v>
      </c>
      <c r="F251" s="44"/>
      <c r="G251" s="44"/>
      <c r="H251" s="53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>
      <c r="A252" s="45">
        <v>2050903</v>
      </c>
      <c r="B252" s="45" t="s">
        <v>237</v>
      </c>
      <c r="C252" s="43">
        <v>6</v>
      </c>
      <c r="D252" s="43"/>
      <c r="E252" s="69">
        <v>6</v>
      </c>
      <c r="F252" s="44"/>
      <c r="G252" s="44"/>
      <c r="H252" s="53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>
      <c r="A253" s="45">
        <v>2050999</v>
      </c>
      <c r="B253" s="45" t="s">
        <v>238</v>
      </c>
      <c r="C253" s="43">
        <v>6188</v>
      </c>
      <c r="D253" s="43">
        <v>8425</v>
      </c>
      <c r="E253" s="69">
        <v>19326</v>
      </c>
      <c r="F253" s="44"/>
      <c r="G253" s="44"/>
      <c r="H253" s="53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>
      <c r="A254" s="45">
        <v>20599</v>
      </c>
      <c r="B254" s="46" t="s">
        <v>239</v>
      </c>
      <c r="C254" s="43">
        <v>1276</v>
      </c>
      <c r="D254" s="43">
        <v>932</v>
      </c>
      <c r="E254" s="69">
        <v>1402</v>
      </c>
      <c r="F254" s="44"/>
      <c r="G254" s="44"/>
      <c r="H254" s="53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>
      <c r="A255" s="45">
        <v>2059999</v>
      </c>
      <c r="B255" s="45" t="s">
        <v>240</v>
      </c>
      <c r="C255" s="43">
        <v>1276</v>
      </c>
      <c r="D255" s="43">
        <v>932</v>
      </c>
      <c r="E255" s="69">
        <v>1402</v>
      </c>
      <c r="F255" s="44"/>
      <c r="G255" s="44"/>
      <c r="H255" s="53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>
      <c r="A256" s="45">
        <v>206</v>
      </c>
      <c r="B256" s="46" t="s">
        <v>241</v>
      </c>
      <c r="C256" s="43">
        <v>33537</v>
      </c>
      <c r="D256" s="43">
        <v>30806</v>
      </c>
      <c r="E256" s="69">
        <v>36863</v>
      </c>
      <c r="F256" s="44">
        <f>E256/D256</f>
        <v>1.19661754203727</v>
      </c>
      <c r="G256" s="44">
        <f>E256/C256-1</f>
        <v>0.0991740465754241</v>
      </c>
      <c r="H256" s="53" t="s">
        <v>242</v>
      </c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>
      <c r="A257" s="45">
        <v>20601</v>
      </c>
      <c r="B257" s="46" t="s">
        <v>243</v>
      </c>
      <c r="C257" s="43">
        <v>371</v>
      </c>
      <c r="D257" s="43">
        <v>402</v>
      </c>
      <c r="E257" s="69">
        <v>405</v>
      </c>
      <c r="F257" s="44"/>
      <c r="G257" s="44"/>
      <c r="H257" s="53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>
      <c r="A258" s="45">
        <v>2060101</v>
      </c>
      <c r="B258" s="45" t="s">
        <v>67</v>
      </c>
      <c r="C258" s="43">
        <v>221</v>
      </c>
      <c r="D258" s="43">
        <v>223</v>
      </c>
      <c r="E258" s="69">
        <v>244</v>
      </c>
      <c r="F258" s="44"/>
      <c r="G258" s="44"/>
      <c r="H258" s="53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>
      <c r="A259" s="45">
        <v>2060199</v>
      </c>
      <c r="B259" s="45" t="s">
        <v>244</v>
      </c>
      <c r="C259" s="43">
        <v>150</v>
      </c>
      <c r="D259" s="43">
        <v>179</v>
      </c>
      <c r="E259" s="69">
        <v>161</v>
      </c>
      <c r="F259" s="44"/>
      <c r="G259" s="44"/>
      <c r="H259" s="53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>
      <c r="A260" s="45">
        <v>20603</v>
      </c>
      <c r="B260" s="46" t="s">
        <v>245</v>
      </c>
      <c r="C260" s="43">
        <v>173</v>
      </c>
      <c r="D260" s="43">
        <v>161</v>
      </c>
      <c r="E260" s="69">
        <v>160</v>
      </c>
      <c r="F260" s="44"/>
      <c r="G260" s="44"/>
      <c r="H260" s="53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>
      <c r="A261" s="45">
        <v>2060301</v>
      </c>
      <c r="B261" s="45" t="s">
        <v>246</v>
      </c>
      <c r="C261" s="43">
        <v>156</v>
      </c>
      <c r="D261" s="43">
        <v>141</v>
      </c>
      <c r="E261" s="69">
        <v>141</v>
      </c>
      <c r="F261" s="44"/>
      <c r="G261" s="44"/>
      <c r="H261" s="53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>
      <c r="A262" s="45">
        <v>2060302</v>
      </c>
      <c r="B262" s="45" t="s">
        <v>247</v>
      </c>
      <c r="C262" s="43">
        <v>17</v>
      </c>
      <c r="D262" s="43">
        <v>20</v>
      </c>
      <c r="E262" s="69">
        <v>19</v>
      </c>
      <c r="F262" s="44"/>
      <c r="G262" s="44"/>
      <c r="H262" s="53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>
      <c r="A263" s="45">
        <v>20604</v>
      </c>
      <c r="B263" s="46" t="s">
        <v>248</v>
      </c>
      <c r="C263" s="43">
        <v>16030</v>
      </c>
      <c r="D263" s="43">
        <v>15255</v>
      </c>
      <c r="E263" s="69">
        <v>15394</v>
      </c>
      <c r="F263" s="44"/>
      <c r="G263" s="44"/>
      <c r="H263" s="53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>
      <c r="A264" s="45">
        <v>2060402</v>
      </c>
      <c r="B264" s="45" t="s">
        <v>249</v>
      </c>
      <c r="C264" s="43">
        <v>2340</v>
      </c>
      <c r="D264" s="43"/>
      <c r="E264" s="69">
        <v>139</v>
      </c>
      <c r="F264" s="44"/>
      <c r="G264" s="44"/>
      <c r="H264" s="53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>
      <c r="A265" s="45">
        <v>2060499</v>
      </c>
      <c r="B265" s="45" t="s">
        <v>250</v>
      </c>
      <c r="C265" s="43">
        <v>13690</v>
      </c>
      <c r="D265" s="43">
        <v>15255</v>
      </c>
      <c r="E265" s="69">
        <v>15255</v>
      </c>
      <c r="F265" s="44"/>
      <c r="G265" s="44"/>
      <c r="H265" s="53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>
      <c r="A266" s="45">
        <v>20605</v>
      </c>
      <c r="B266" s="46" t="s">
        <v>251</v>
      </c>
      <c r="C266" s="43">
        <v>748</v>
      </c>
      <c r="D266" s="43">
        <v>1950</v>
      </c>
      <c r="E266" s="69">
        <v>1950</v>
      </c>
      <c r="F266" s="44"/>
      <c r="G266" s="44"/>
      <c r="H266" s="53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>
      <c r="A267" s="45">
        <v>2060502</v>
      </c>
      <c r="B267" s="45" t="s">
        <v>252</v>
      </c>
      <c r="C267" s="43">
        <v>10</v>
      </c>
      <c r="D267" s="43"/>
      <c r="E267" s="69"/>
      <c r="F267" s="44"/>
      <c r="G267" s="44"/>
      <c r="H267" s="53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>
      <c r="A268" s="45">
        <v>2060503</v>
      </c>
      <c r="B268" s="45" t="s">
        <v>253</v>
      </c>
      <c r="C268" s="43">
        <v>738</v>
      </c>
      <c r="D268" s="43">
        <v>1950</v>
      </c>
      <c r="E268" s="69">
        <v>1950</v>
      </c>
      <c r="F268" s="44"/>
      <c r="G268" s="44"/>
      <c r="H268" s="53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>
      <c r="A269" s="45">
        <v>20607</v>
      </c>
      <c r="B269" s="46" t="s">
        <v>254</v>
      </c>
      <c r="C269" s="43">
        <v>450</v>
      </c>
      <c r="D269" s="43">
        <v>817</v>
      </c>
      <c r="E269" s="69">
        <v>780</v>
      </c>
      <c r="F269" s="44"/>
      <c r="G269" s="44"/>
      <c r="H269" s="53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>
      <c r="A270" s="45">
        <v>2060701</v>
      </c>
      <c r="B270" s="45" t="s">
        <v>246</v>
      </c>
      <c r="C270" s="43">
        <v>153</v>
      </c>
      <c r="D270" s="43">
        <v>170</v>
      </c>
      <c r="E270" s="69">
        <v>191</v>
      </c>
      <c r="F270" s="44"/>
      <c r="G270" s="44"/>
      <c r="H270" s="53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>
      <c r="A271" s="45">
        <v>2060702</v>
      </c>
      <c r="B271" s="45" t="s">
        <v>255</v>
      </c>
      <c r="C271" s="43">
        <v>73</v>
      </c>
      <c r="D271" s="43">
        <v>97</v>
      </c>
      <c r="E271" s="69">
        <v>96</v>
      </c>
      <c r="F271" s="44"/>
      <c r="G271" s="44"/>
      <c r="H271" s="53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>
      <c r="A272" s="45">
        <v>2060703</v>
      </c>
      <c r="B272" s="45" t="s">
        <v>256</v>
      </c>
      <c r="C272" s="43">
        <v>5</v>
      </c>
      <c r="D272" s="43">
        <v>7</v>
      </c>
      <c r="E272" s="69">
        <v>7</v>
      </c>
      <c r="F272" s="44"/>
      <c r="G272" s="44"/>
      <c r="H272" s="53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>
      <c r="A273" s="45">
        <v>2060704</v>
      </c>
      <c r="B273" s="45" t="s">
        <v>257</v>
      </c>
      <c r="C273" s="43">
        <v>4</v>
      </c>
      <c r="D273" s="43">
        <v>10</v>
      </c>
      <c r="E273" s="69">
        <v>8</v>
      </c>
      <c r="F273" s="44"/>
      <c r="G273" s="44"/>
      <c r="H273" s="53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>
      <c r="A274" s="45">
        <v>2060799</v>
      </c>
      <c r="B274" s="45" t="s">
        <v>258</v>
      </c>
      <c r="C274" s="43">
        <v>215</v>
      </c>
      <c r="D274" s="43">
        <v>533</v>
      </c>
      <c r="E274" s="69">
        <v>478</v>
      </c>
      <c r="F274" s="44"/>
      <c r="G274" s="44"/>
      <c r="H274" s="53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>
      <c r="A275" s="45">
        <v>20608</v>
      </c>
      <c r="B275" s="46" t="s">
        <v>259</v>
      </c>
      <c r="C275" s="43">
        <v>12</v>
      </c>
      <c r="D275" s="43">
        <v>15</v>
      </c>
      <c r="E275" s="69">
        <v>5</v>
      </c>
      <c r="F275" s="44"/>
      <c r="G275" s="44"/>
      <c r="H275" s="53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>
      <c r="A276" s="45">
        <v>2060899</v>
      </c>
      <c r="B276" s="45" t="s">
        <v>260</v>
      </c>
      <c r="C276" s="43">
        <v>12</v>
      </c>
      <c r="D276" s="43">
        <v>15</v>
      </c>
      <c r="E276" s="69">
        <v>5</v>
      </c>
      <c r="F276" s="44"/>
      <c r="G276" s="44"/>
      <c r="H276" s="53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>
      <c r="A277" s="45">
        <v>20699</v>
      </c>
      <c r="B277" s="46" t="s">
        <v>261</v>
      </c>
      <c r="C277" s="43">
        <v>15753</v>
      </c>
      <c r="D277" s="43">
        <v>12206</v>
      </c>
      <c r="E277" s="69">
        <v>18169</v>
      </c>
      <c r="F277" s="44"/>
      <c r="G277" s="44"/>
      <c r="H277" s="53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>
      <c r="A278" s="45">
        <v>2069901</v>
      </c>
      <c r="B278" s="45" t="s">
        <v>262</v>
      </c>
      <c r="C278" s="43">
        <v>135</v>
      </c>
      <c r="D278" s="43"/>
      <c r="E278" s="69"/>
      <c r="F278" s="44"/>
      <c r="G278" s="44"/>
      <c r="H278" s="53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>
      <c r="A279" s="45">
        <v>2069999</v>
      </c>
      <c r="B279" s="45" t="s">
        <v>263</v>
      </c>
      <c r="C279" s="43">
        <v>15618</v>
      </c>
      <c r="D279" s="43">
        <v>12206</v>
      </c>
      <c r="E279" s="69">
        <v>18169</v>
      </c>
      <c r="F279" s="44"/>
      <c r="G279" s="44"/>
      <c r="H279" s="53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ht="19.2" spans="1:26">
      <c r="A280" s="45">
        <v>207</v>
      </c>
      <c r="B280" s="46" t="s">
        <v>264</v>
      </c>
      <c r="C280" s="43">
        <v>9532</v>
      </c>
      <c r="D280" s="43">
        <v>15165</v>
      </c>
      <c r="E280" s="69">
        <v>11941</v>
      </c>
      <c r="F280" s="44">
        <f>E280/D280</f>
        <v>0.787405209363666</v>
      </c>
      <c r="G280" s="44">
        <f>E280/C280-1</f>
        <v>0.252727654217373</v>
      </c>
      <c r="H280" s="53" t="s">
        <v>265</v>
      </c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>
      <c r="A281" s="45">
        <v>20701</v>
      </c>
      <c r="B281" s="46" t="s">
        <v>266</v>
      </c>
      <c r="C281" s="43">
        <v>5327</v>
      </c>
      <c r="D281" s="43">
        <v>9500</v>
      </c>
      <c r="E281" s="69">
        <v>8283</v>
      </c>
      <c r="F281" s="44"/>
      <c r="G281" s="44"/>
      <c r="H281" s="53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>
      <c r="A282" s="45">
        <v>2070101</v>
      </c>
      <c r="B282" s="45" t="s">
        <v>67</v>
      </c>
      <c r="C282" s="43">
        <v>808</v>
      </c>
      <c r="D282" s="43">
        <v>1211</v>
      </c>
      <c r="E282" s="69">
        <v>1192</v>
      </c>
      <c r="F282" s="44"/>
      <c r="G282" s="44"/>
      <c r="H282" s="53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>
      <c r="A283" s="45">
        <v>2070102</v>
      </c>
      <c r="B283" s="45" t="s">
        <v>68</v>
      </c>
      <c r="C283" s="43">
        <v>25</v>
      </c>
      <c r="D283" s="43">
        <v>13</v>
      </c>
      <c r="E283" s="69">
        <v>9</v>
      </c>
      <c r="F283" s="44"/>
      <c r="G283" s="44"/>
      <c r="H283" s="53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>
      <c r="A284" s="45">
        <v>2070104</v>
      </c>
      <c r="B284" s="45" t="s">
        <v>267</v>
      </c>
      <c r="C284" s="43">
        <v>343</v>
      </c>
      <c r="D284" s="43">
        <v>352</v>
      </c>
      <c r="E284" s="69">
        <v>387</v>
      </c>
      <c r="F284" s="44"/>
      <c r="G284" s="44"/>
      <c r="H284" s="53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>
      <c r="A285" s="45">
        <v>2070106</v>
      </c>
      <c r="B285" s="45" t="s">
        <v>268</v>
      </c>
      <c r="C285" s="43">
        <v>375</v>
      </c>
      <c r="D285" s="43">
        <v>267</v>
      </c>
      <c r="E285" s="69"/>
      <c r="F285" s="44"/>
      <c r="G285" s="44"/>
      <c r="H285" s="53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>
      <c r="A286" s="45">
        <v>2070107</v>
      </c>
      <c r="B286" s="45" t="s">
        <v>269</v>
      </c>
      <c r="C286" s="43">
        <v>561</v>
      </c>
      <c r="D286" s="43">
        <v>604</v>
      </c>
      <c r="E286" s="69"/>
      <c r="F286" s="44"/>
      <c r="G286" s="44"/>
      <c r="H286" s="53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>
      <c r="A287" s="45">
        <v>2070108</v>
      </c>
      <c r="B287" s="45" t="s">
        <v>270</v>
      </c>
      <c r="C287" s="43">
        <v>52</v>
      </c>
      <c r="D287" s="43">
        <v>500</v>
      </c>
      <c r="E287" s="69">
        <v>383</v>
      </c>
      <c r="F287" s="44"/>
      <c r="G287" s="44"/>
      <c r="H287" s="53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>
      <c r="A288" s="45">
        <v>2070109</v>
      </c>
      <c r="B288" s="45" t="s">
        <v>271</v>
      </c>
      <c r="C288" s="43">
        <v>2409</v>
      </c>
      <c r="D288" s="43">
        <v>3159</v>
      </c>
      <c r="E288" s="69">
        <v>3045</v>
      </c>
      <c r="F288" s="44"/>
      <c r="G288" s="44"/>
      <c r="H288" s="53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>
      <c r="A289" s="45">
        <v>2070110</v>
      </c>
      <c r="B289" s="45" t="s">
        <v>272</v>
      </c>
      <c r="C289" s="43">
        <v>15</v>
      </c>
      <c r="D289" s="43"/>
      <c r="E289" s="69"/>
      <c r="F289" s="44"/>
      <c r="G289" s="44"/>
      <c r="H289" s="53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>
      <c r="A290" s="45">
        <v>2070111</v>
      </c>
      <c r="B290" s="45" t="s">
        <v>273</v>
      </c>
      <c r="C290" s="43">
        <v>231</v>
      </c>
      <c r="D290" s="43">
        <v>256</v>
      </c>
      <c r="E290" s="69">
        <v>223</v>
      </c>
      <c r="F290" s="44"/>
      <c r="G290" s="44"/>
      <c r="H290" s="53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>
      <c r="A291" s="45">
        <v>2070112</v>
      </c>
      <c r="B291" s="45" t="s">
        <v>274</v>
      </c>
      <c r="C291" s="43">
        <v>10</v>
      </c>
      <c r="D291" s="43">
        <v>13</v>
      </c>
      <c r="E291" s="69">
        <v>12</v>
      </c>
      <c r="F291" s="44"/>
      <c r="G291" s="44"/>
      <c r="H291" s="53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>
      <c r="A292" s="45">
        <v>2070113</v>
      </c>
      <c r="B292" s="45" t="s">
        <v>275</v>
      </c>
      <c r="C292" s="43"/>
      <c r="D292" s="43">
        <v>572</v>
      </c>
      <c r="E292" s="69">
        <v>461</v>
      </c>
      <c r="F292" s="44"/>
      <c r="G292" s="44"/>
      <c r="H292" s="53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>
      <c r="A293" s="45">
        <v>2070199</v>
      </c>
      <c r="B293" s="45" t="s">
        <v>276</v>
      </c>
      <c r="C293" s="43">
        <v>498</v>
      </c>
      <c r="D293" s="43">
        <v>2553</v>
      </c>
      <c r="E293" s="69">
        <v>2571</v>
      </c>
      <c r="F293" s="44"/>
      <c r="G293" s="44"/>
      <c r="H293" s="53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>
      <c r="A294" s="45">
        <v>20702</v>
      </c>
      <c r="B294" s="46" t="s">
        <v>277</v>
      </c>
      <c r="C294" s="43">
        <v>1810</v>
      </c>
      <c r="D294" s="43">
        <v>1394</v>
      </c>
      <c r="E294" s="69">
        <v>1414</v>
      </c>
      <c r="F294" s="44"/>
      <c r="G294" s="44"/>
      <c r="H294" s="53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>
      <c r="A295" s="45">
        <v>2070204</v>
      </c>
      <c r="B295" s="45" t="s">
        <v>278</v>
      </c>
      <c r="C295" s="43">
        <v>211</v>
      </c>
      <c r="D295" s="43">
        <v>28</v>
      </c>
      <c r="E295" s="69">
        <v>184</v>
      </c>
      <c r="F295" s="44"/>
      <c r="G295" s="44"/>
      <c r="H295" s="53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>
      <c r="A296" s="45">
        <v>2070205</v>
      </c>
      <c r="B296" s="45" t="s">
        <v>279</v>
      </c>
      <c r="C296" s="43">
        <v>799</v>
      </c>
      <c r="D296" s="43">
        <v>1088</v>
      </c>
      <c r="E296" s="69">
        <v>945</v>
      </c>
      <c r="F296" s="44"/>
      <c r="G296" s="44"/>
      <c r="H296" s="53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>
      <c r="A297" s="45">
        <v>2070206</v>
      </c>
      <c r="B297" s="45" t="s">
        <v>280</v>
      </c>
      <c r="C297" s="43">
        <v>520</v>
      </c>
      <c r="D297" s="43"/>
      <c r="E297" s="69"/>
      <c r="F297" s="44"/>
      <c r="G297" s="44"/>
      <c r="H297" s="53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>
      <c r="A298" s="45">
        <v>2070299</v>
      </c>
      <c r="B298" s="45" t="s">
        <v>281</v>
      </c>
      <c r="C298" s="43">
        <v>280</v>
      </c>
      <c r="D298" s="43">
        <v>278</v>
      </c>
      <c r="E298" s="69">
        <v>285</v>
      </c>
      <c r="F298" s="44"/>
      <c r="G298" s="44"/>
      <c r="H298" s="53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>
      <c r="A299" s="45">
        <v>20703</v>
      </c>
      <c r="B299" s="46" t="s">
        <v>282</v>
      </c>
      <c r="C299" s="43">
        <v>251</v>
      </c>
      <c r="D299" s="43">
        <v>243</v>
      </c>
      <c r="E299" s="69">
        <v>237</v>
      </c>
      <c r="F299" s="44"/>
      <c r="G299" s="44"/>
      <c r="H299" s="53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>
      <c r="A300" s="45">
        <v>2070301</v>
      </c>
      <c r="B300" s="45" t="s">
        <v>67</v>
      </c>
      <c r="C300" s="43">
        <v>141</v>
      </c>
      <c r="D300" s="43">
        <v>146</v>
      </c>
      <c r="E300" s="69">
        <v>141</v>
      </c>
      <c r="F300" s="44"/>
      <c r="G300" s="44"/>
      <c r="H300" s="53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>
      <c r="A301" s="45">
        <v>2070302</v>
      </c>
      <c r="B301" s="45" t="s">
        <v>68</v>
      </c>
      <c r="C301" s="43">
        <v>29</v>
      </c>
      <c r="D301" s="43">
        <v>6</v>
      </c>
      <c r="E301" s="69">
        <v>5</v>
      </c>
      <c r="F301" s="44"/>
      <c r="G301" s="44"/>
      <c r="H301" s="53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>
      <c r="A302" s="45">
        <v>2070399</v>
      </c>
      <c r="B302" s="45" t="s">
        <v>283</v>
      </c>
      <c r="C302" s="43">
        <v>81</v>
      </c>
      <c r="D302" s="43">
        <v>91</v>
      </c>
      <c r="E302" s="69">
        <v>91</v>
      </c>
      <c r="F302" s="44"/>
      <c r="G302" s="44"/>
      <c r="H302" s="53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>
      <c r="A303" s="45">
        <v>20704</v>
      </c>
      <c r="B303" s="46" t="s">
        <v>284</v>
      </c>
      <c r="C303" s="43">
        <v>616</v>
      </c>
      <c r="D303" s="43"/>
      <c r="E303" s="69"/>
      <c r="F303" s="44"/>
      <c r="G303" s="44"/>
      <c r="H303" s="53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>
      <c r="A304" s="45">
        <v>2070401</v>
      </c>
      <c r="B304" s="45" t="s">
        <v>67</v>
      </c>
      <c r="C304" s="43">
        <v>118</v>
      </c>
      <c r="D304" s="43"/>
      <c r="E304" s="69"/>
      <c r="F304" s="44"/>
      <c r="G304" s="44"/>
      <c r="H304" s="53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>
      <c r="A305" s="45">
        <v>2070405</v>
      </c>
      <c r="B305" s="45" t="s">
        <v>285</v>
      </c>
      <c r="C305" s="43">
        <v>55</v>
      </c>
      <c r="D305" s="43"/>
      <c r="E305" s="69"/>
      <c r="F305" s="44"/>
      <c r="G305" s="44"/>
      <c r="H305" s="53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>
      <c r="A306" s="45">
        <v>2070406</v>
      </c>
      <c r="B306" s="45" t="s">
        <v>286</v>
      </c>
      <c r="C306" s="43">
        <v>311</v>
      </c>
      <c r="D306" s="43"/>
      <c r="E306" s="69"/>
      <c r="F306" s="44"/>
      <c r="G306" s="44"/>
      <c r="H306" s="53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>
      <c r="A307" s="45">
        <v>2070499</v>
      </c>
      <c r="B307" s="45" t="s">
        <v>287</v>
      </c>
      <c r="C307" s="43">
        <v>132</v>
      </c>
      <c r="D307" s="43"/>
      <c r="E307" s="69"/>
      <c r="F307" s="44"/>
      <c r="G307" s="44"/>
      <c r="H307" s="53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>
      <c r="A308" s="45">
        <v>20706</v>
      </c>
      <c r="B308" s="46" t="s">
        <v>288</v>
      </c>
      <c r="C308" s="43"/>
      <c r="D308" s="43">
        <v>702</v>
      </c>
      <c r="E308" s="69"/>
      <c r="F308" s="44"/>
      <c r="G308" s="44"/>
      <c r="H308" s="53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>
      <c r="A309" s="45">
        <v>2070607</v>
      </c>
      <c r="B309" s="45" t="s">
        <v>286</v>
      </c>
      <c r="C309" s="43"/>
      <c r="D309" s="43">
        <v>702</v>
      </c>
      <c r="E309" s="69"/>
      <c r="F309" s="44"/>
      <c r="G309" s="44"/>
      <c r="H309" s="53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>
      <c r="A310" s="45">
        <v>20708</v>
      </c>
      <c r="B310" s="46" t="s">
        <v>289</v>
      </c>
      <c r="C310" s="43"/>
      <c r="D310" s="43">
        <v>309</v>
      </c>
      <c r="E310" s="69">
        <v>314</v>
      </c>
      <c r="F310" s="44"/>
      <c r="G310" s="44"/>
      <c r="H310" s="53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>
      <c r="A311" s="45">
        <v>2070801</v>
      </c>
      <c r="B311" s="45" t="s">
        <v>67</v>
      </c>
      <c r="C311" s="43"/>
      <c r="D311" s="43">
        <v>124</v>
      </c>
      <c r="E311" s="69">
        <v>124</v>
      </c>
      <c r="F311" s="44"/>
      <c r="G311" s="44"/>
      <c r="H311" s="53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>
      <c r="A312" s="45">
        <v>2070899</v>
      </c>
      <c r="B312" s="45" t="s">
        <v>290</v>
      </c>
      <c r="C312" s="43"/>
      <c r="D312" s="43">
        <v>185</v>
      </c>
      <c r="E312" s="69">
        <v>190</v>
      </c>
      <c r="F312" s="44"/>
      <c r="G312" s="44"/>
      <c r="H312" s="53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>
      <c r="A313" s="45">
        <v>20799</v>
      </c>
      <c r="B313" s="46" t="s">
        <v>291</v>
      </c>
      <c r="C313" s="43">
        <v>1528</v>
      </c>
      <c r="D313" s="43">
        <v>3017</v>
      </c>
      <c r="E313" s="69">
        <v>1693</v>
      </c>
      <c r="F313" s="44"/>
      <c r="G313" s="44"/>
      <c r="H313" s="53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>
      <c r="A314" s="45">
        <v>2079902</v>
      </c>
      <c r="B314" s="45" t="s">
        <v>292</v>
      </c>
      <c r="C314" s="43"/>
      <c r="D314" s="43"/>
      <c r="E314" s="69">
        <v>306</v>
      </c>
      <c r="F314" s="44"/>
      <c r="G314" s="44"/>
      <c r="H314" s="53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>
      <c r="A315" s="45">
        <v>2079903</v>
      </c>
      <c r="B315" s="45" t="s">
        <v>293</v>
      </c>
      <c r="C315" s="43">
        <v>544</v>
      </c>
      <c r="D315" s="43">
        <v>1400</v>
      </c>
      <c r="E315" s="69">
        <v>400</v>
      </c>
      <c r="F315" s="44"/>
      <c r="G315" s="44"/>
      <c r="H315" s="53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>
      <c r="A316" s="45">
        <v>2079999</v>
      </c>
      <c r="B316" s="45" t="s">
        <v>294</v>
      </c>
      <c r="C316" s="43">
        <v>984</v>
      </c>
      <c r="D316" s="43">
        <v>1617</v>
      </c>
      <c r="E316" s="69">
        <v>987</v>
      </c>
      <c r="F316" s="44"/>
      <c r="G316" s="44"/>
      <c r="H316" s="53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ht="19.2" spans="1:26">
      <c r="A317" s="45">
        <v>208</v>
      </c>
      <c r="B317" s="46" t="s">
        <v>295</v>
      </c>
      <c r="C317" s="43">
        <v>111852</v>
      </c>
      <c r="D317" s="43">
        <v>122788</v>
      </c>
      <c r="E317" s="69">
        <v>118939</v>
      </c>
      <c r="F317" s="44">
        <f>E317/D317</f>
        <v>0.968653288594977</v>
      </c>
      <c r="G317" s="44">
        <f>E317/C317-1</f>
        <v>0.063360512105282</v>
      </c>
      <c r="H317" s="53" t="s">
        <v>296</v>
      </c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>
      <c r="A318" s="45">
        <v>20801</v>
      </c>
      <c r="B318" s="46" t="s">
        <v>297</v>
      </c>
      <c r="C318" s="43">
        <v>6762</v>
      </c>
      <c r="D318" s="43">
        <v>6850</v>
      </c>
      <c r="E318" s="69">
        <v>6292</v>
      </c>
      <c r="F318" s="44"/>
      <c r="G318" s="44"/>
      <c r="H318" s="53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>
      <c r="A319" s="45">
        <v>2080101</v>
      </c>
      <c r="B319" s="45" t="s">
        <v>67</v>
      </c>
      <c r="C319" s="43">
        <v>3080</v>
      </c>
      <c r="D319" s="43">
        <v>3785</v>
      </c>
      <c r="E319" s="69">
        <v>3429</v>
      </c>
      <c r="F319" s="44"/>
      <c r="G319" s="44"/>
      <c r="H319" s="53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>
      <c r="A320" s="45">
        <v>2080102</v>
      </c>
      <c r="B320" s="45" t="s">
        <v>68</v>
      </c>
      <c r="C320" s="43">
        <v>10</v>
      </c>
      <c r="D320" s="43">
        <v>4</v>
      </c>
      <c r="E320" s="69">
        <v>2</v>
      </c>
      <c r="F320" s="44"/>
      <c r="G320" s="44"/>
      <c r="H320" s="53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>
      <c r="A321" s="45">
        <v>2080104</v>
      </c>
      <c r="B321" s="45" t="s">
        <v>298</v>
      </c>
      <c r="C321" s="43">
        <v>44</v>
      </c>
      <c r="D321" s="43">
        <v>70</v>
      </c>
      <c r="E321" s="69">
        <v>58</v>
      </c>
      <c r="F321" s="44"/>
      <c r="G321" s="44"/>
      <c r="H321" s="53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>
      <c r="A322" s="45">
        <v>2080105</v>
      </c>
      <c r="B322" s="45" t="s">
        <v>299</v>
      </c>
      <c r="C322" s="43">
        <v>38</v>
      </c>
      <c r="D322" s="43">
        <v>34</v>
      </c>
      <c r="E322" s="69">
        <v>28</v>
      </c>
      <c r="F322" s="44"/>
      <c r="G322" s="44"/>
      <c r="H322" s="53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>
      <c r="A323" s="45">
        <v>2080106</v>
      </c>
      <c r="B323" s="45" t="s">
        <v>300</v>
      </c>
      <c r="C323" s="43">
        <v>24</v>
      </c>
      <c r="D323" s="43">
        <v>51</v>
      </c>
      <c r="E323" s="69">
        <v>36</v>
      </c>
      <c r="F323" s="44"/>
      <c r="G323" s="44"/>
      <c r="H323" s="53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>
      <c r="A324" s="45">
        <v>2080107</v>
      </c>
      <c r="B324" s="45" t="s">
        <v>301</v>
      </c>
      <c r="C324" s="43">
        <v>27</v>
      </c>
      <c r="D324" s="43">
        <v>36</v>
      </c>
      <c r="E324" s="69">
        <v>28</v>
      </c>
      <c r="F324" s="44"/>
      <c r="G324" s="44"/>
      <c r="H324" s="53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>
      <c r="A325" s="45">
        <v>2080108</v>
      </c>
      <c r="B325" s="45" t="s">
        <v>99</v>
      </c>
      <c r="C325" s="43">
        <v>263</v>
      </c>
      <c r="D325" s="43">
        <v>180</v>
      </c>
      <c r="E325" s="69">
        <v>142</v>
      </c>
      <c r="F325" s="44"/>
      <c r="G325" s="44"/>
      <c r="H325" s="53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>
      <c r="A326" s="45">
        <v>2080109</v>
      </c>
      <c r="B326" s="45" t="s">
        <v>302</v>
      </c>
      <c r="C326" s="43">
        <v>1026</v>
      </c>
      <c r="D326" s="43">
        <v>988</v>
      </c>
      <c r="E326" s="69">
        <v>941</v>
      </c>
      <c r="F326" s="44"/>
      <c r="G326" s="44"/>
      <c r="H326" s="53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>
      <c r="A327" s="45">
        <v>2080110</v>
      </c>
      <c r="B327" s="45" t="s">
        <v>303</v>
      </c>
      <c r="C327" s="43">
        <v>118</v>
      </c>
      <c r="D327" s="43">
        <v>111</v>
      </c>
      <c r="E327" s="69">
        <v>95</v>
      </c>
      <c r="F327" s="44"/>
      <c r="G327" s="44"/>
      <c r="H327" s="53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>
      <c r="A328" s="45">
        <v>2080111</v>
      </c>
      <c r="B328" s="45" t="s">
        <v>304</v>
      </c>
      <c r="C328" s="43">
        <v>30</v>
      </c>
      <c r="D328" s="43">
        <v>31</v>
      </c>
      <c r="E328" s="69">
        <v>30</v>
      </c>
      <c r="F328" s="44"/>
      <c r="G328" s="44"/>
      <c r="H328" s="53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>
      <c r="A329" s="45">
        <v>2080199</v>
      </c>
      <c r="B329" s="45" t="s">
        <v>305</v>
      </c>
      <c r="C329" s="43">
        <v>2102</v>
      </c>
      <c r="D329" s="43">
        <v>1560</v>
      </c>
      <c r="E329" s="69">
        <v>1503</v>
      </c>
      <c r="F329" s="44"/>
      <c r="G329" s="44"/>
      <c r="H329" s="53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>
      <c r="A330" s="45">
        <v>20802</v>
      </c>
      <c r="B330" s="46" t="s">
        <v>306</v>
      </c>
      <c r="C330" s="43">
        <v>2766</v>
      </c>
      <c r="D330" s="43">
        <v>3336</v>
      </c>
      <c r="E330" s="69">
        <v>3206</v>
      </c>
      <c r="F330" s="44"/>
      <c r="G330" s="44"/>
      <c r="H330" s="53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>
      <c r="A331" s="45">
        <v>2080201</v>
      </c>
      <c r="B331" s="45" t="s">
        <v>67</v>
      </c>
      <c r="C331" s="43">
        <v>567</v>
      </c>
      <c r="D331" s="43">
        <v>557</v>
      </c>
      <c r="E331" s="69">
        <v>557</v>
      </c>
      <c r="F331" s="44"/>
      <c r="G331" s="44"/>
      <c r="H331" s="53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>
      <c r="A332" s="45">
        <v>2080204</v>
      </c>
      <c r="B332" s="45" t="s">
        <v>307</v>
      </c>
      <c r="C332" s="43">
        <v>179</v>
      </c>
      <c r="D332" s="43"/>
      <c r="E332" s="69"/>
      <c r="F332" s="44"/>
      <c r="G332" s="44"/>
      <c r="H332" s="53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>
      <c r="A333" s="45">
        <v>2080205</v>
      </c>
      <c r="B333" s="45" t="s">
        <v>308</v>
      </c>
      <c r="C333" s="43">
        <v>111</v>
      </c>
      <c r="D333" s="43"/>
      <c r="E333" s="69"/>
      <c r="F333" s="44"/>
      <c r="G333" s="44"/>
      <c r="H333" s="53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>
      <c r="A334" s="45">
        <v>2080206</v>
      </c>
      <c r="B334" s="45" t="s">
        <v>309</v>
      </c>
      <c r="C334" s="43">
        <v>8</v>
      </c>
      <c r="D334" s="43">
        <v>30</v>
      </c>
      <c r="E334" s="69">
        <v>14</v>
      </c>
      <c r="F334" s="44"/>
      <c r="G334" s="44"/>
      <c r="H334" s="53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>
      <c r="A335" s="45">
        <v>2080207</v>
      </c>
      <c r="B335" s="45" t="s">
        <v>310</v>
      </c>
      <c r="C335" s="43">
        <v>96</v>
      </c>
      <c r="D335" s="43">
        <v>119</v>
      </c>
      <c r="E335" s="69">
        <v>109</v>
      </c>
      <c r="F335" s="44"/>
      <c r="G335" s="44"/>
      <c r="H335" s="53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>
      <c r="A336" s="45">
        <v>2080208</v>
      </c>
      <c r="B336" s="45" t="s">
        <v>311</v>
      </c>
      <c r="C336" s="43">
        <v>3</v>
      </c>
      <c r="D336" s="43">
        <v>110</v>
      </c>
      <c r="E336" s="69">
        <v>99</v>
      </c>
      <c r="F336" s="44"/>
      <c r="G336" s="44"/>
      <c r="H336" s="53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>
      <c r="A337" s="45">
        <v>2080299</v>
      </c>
      <c r="B337" s="45" t="s">
        <v>312</v>
      </c>
      <c r="C337" s="43">
        <v>1802</v>
      </c>
      <c r="D337" s="43">
        <v>2520</v>
      </c>
      <c r="E337" s="69">
        <v>2427</v>
      </c>
      <c r="F337" s="44"/>
      <c r="G337" s="44"/>
      <c r="H337" s="53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>
      <c r="A338" s="45">
        <v>20805</v>
      </c>
      <c r="B338" s="46" t="s">
        <v>313</v>
      </c>
      <c r="C338" s="43">
        <v>45943</v>
      </c>
      <c r="D338" s="43">
        <v>47562</v>
      </c>
      <c r="E338" s="69">
        <v>43863</v>
      </c>
      <c r="F338" s="44"/>
      <c r="G338" s="44"/>
      <c r="H338" s="53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>
      <c r="A339" s="45">
        <v>2080502</v>
      </c>
      <c r="B339" s="45" t="s">
        <v>314</v>
      </c>
      <c r="C339" s="43"/>
      <c r="D339" s="43">
        <v>419</v>
      </c>
      <c r="E339" s="69">
        <v>419</v>
      </c>
      <c r="F339" s="44"/>
      <c r="G339" s="44"/>
      <c r="H339" s="53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>
      <c r="A340" s="45">
        <v>2080505</v>
      </c>
      <c r="B340" s="45" t="s">
        <v>315</v>
      </c>
      <c r="C340" s="43">
        <v>20844</v>
      </c>
      <c r="D340" s="43">
        <v>21310</v>
      </c>
      <c r="E340" s="69">
        <v>18301</v>
      </c>
      <c r="F340" s="44"/>
      <c r="G340" s="44"/>
      <c r="H340" s="53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>
      <c r="A341" s="45">
        <v>2080506</v>
      </c>
      <c r="B341" s="45" t="s">
        <v>316</v>
      </c>
      <c r="C341" s="43">
        <v>8325</v>
      </c>
      <c r="D341" s="43">
        <v>8812</v>
      </c>
      <c r="E341" s="69">
        <v>8131</v>
      </c>
      <c r="F341" s="44"/>
      <c r="G341" s="44"/>
      <c r="H341" s="53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>
      <c r="A342" s="45">
        <v>2080507</v>
      </c>
      <c r="B342" s="45" t="s">
        <v>317</v>
      </c>
      <c r="C342" s="43">
        <v>15700</v>
      </c>
      <c r="D342" s="43">
        <v>17000</v>
      </c>
      <c r="E342" s="69">
        <v>17000</v>
      </c>
      <c r="F342" s="44"/>
      <c r="G342" s="44"/>
      <c r="H342" s="53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>
      <c r="A343" s="45">
        <v>2080599</v>
      </c>
      <c r="B343" s="45" t="s">
        <v>318</v>
      </c>
      <c r="C343" s="43">
        <v>1074</v>
      </c>
      <c r="D343" s="43">
        <v>21</v>
      </c>
      <c r="E343" s="69">
        <v>12</v>
      </c>
      <c r="F343" s="44"/>
      <c r="G343" s="44"/>
      <c r="H343" s="53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>
      <c r="A344" s="45">
        <v>20807</v>
      </c>
      <c r="B344" s="46" t="s">
        <v>319</v>
      </c>
      <c r="C344" s="43">
        <v>1539</v>
      </c>
      <c r="D344" s="43">
        <v>1296</v>
      </c>
      <c r="E344" s="69">
        <v>1896</v>
      </c>
      <c r="F344" s="44"/>
      <c r="G344" s="44"/>
      <c r="H344" s="53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>
      <c r="A345" s="45">
        <v>2080702</v>
      </c>
      <c r="B345" s="45" t="s">
        <v>320</v>
      </c>
      <c r="C345" s="43">
        <v>200</v>
      </c>
      <c r="D345" s="43">
        <v>200</v>
      </c>
      <c r="E345" s="69">
        <v>200</v>
      </c>
      <c r="F345" s="44"/>
      <c r="G345" s="44"/>
      <c r="H345" s="53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>
      <c r="A346" s="45">
        <v>2080713</v>
      </c>
      <c r="B346" s="45" t="s">
        <v>321</v>
      </c>
      <c r="C346" s="43">
        <v>110</v>
      </c>
      <c r="D346" s="43">
        <v>400</v>
      </c>
      <c r="E346" s="69">
        <v>400</v>
      </c>
      <c r="F346" s="44"/>
      <c r="G346" s="44"/>
      <c r="H346" s="53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>
      <c r="A347" s="45">
        <v>2080799</v>
      </c>
      <c r="B347" s="45" t="s">
        <v>322</v>
      </c>
      <c r="C347" s="43">
        <v>1229</v>
      </c>
      <c r="D347" s="43">
        <v>696</v>
      </c>
      <c r="E347" s="69">
        <v>1296</v>
      </c>
      <c r="F347" s="44"/>
      <c r="G347" s="44"/>
      <c r="H347" s="53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>
      <c r="A348" s="45">
        <v>20808</v>
      </c>
      <c r="B348" s="46" t="s">
        <v>323</v>
      </c>
      <c r="C348" s="43">
        <v>6541</v>
      </c>
      <c r="D348" s="43">
        <v>7740</v>
      </c>
      <c r="E348" s="69">
        <v>7468</v>
      </c>
      <c r="F348" s="44"/>
      <c r="G348" s="44"/>
      <c r="H348" s="53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>
      <c r="A349" s="45">
        <v>2080801</v>
      </c>
      <c r="B349" s="45" t="s">
        <v>324</v>
      </c>
      <c r="C349" s="43">
        <v>92</v>
      </c>
      <c r="D349" s="43">
        <v>120</v>
      </c>
      <c r="E349" s="69">
        <v>145</v>
      </c>
      <c r="F349" s="44"/>
      <c r="G349" s="44"/>
      <c r="H349" s="53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>
      <c r="A350" s="45">
        <v>2080802</v>
      </c>
      <c r="B350" s="45" t="s">
        <v>325</v>
      </c>
      <c r="C350" s="43">
        <v>1302</v>
      </c>
      <c r="D350" s="43">
        <v>1495</v>
      </c>
      <c r="E350" s="69">
        <v>1345</v>
      </c>
      <c r="F350" s="44"/>
      <c r="G350" s="44"/>
      <c r="H350" s="53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>
      <c r="A351" s="45">
        <v>2080803</v>
      </c>
      <c r="B351" s="45" t="s">
        <v>326</v>
      </c>
      <c r="C351" s="43">
        <v>3065</v>
      </c>
      <c r="D351" s="43">
        <v>3708</v>
      </c>
      <c r="E351" s="69">
        <v>3794</v>
      </c>
      <c r="F351" s="44"/>
      <c r="G351" s="44"/>
      <c r="H351" s="53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>
      <c r="A352" s="45">
        <v>2080804</v>
      </c>
      <c r="B352" s="45" t="s">
        <v>327</v>
      </c>
      <c r="C352" s="43">
        <v>21</v>
      </c>
      <c r="D352" s="43">
        <v>55</v>
      </c>
      <c r="E352" s="69">
        <v>43</v>
      </c>
      <c r="F352" s="44"/>
      <c r="G352" s="44"/>
      <c r="H352" s="53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>
      <c r="A353" s="45">
        <v>2080805</v>
      </c>
      <c r="B353" s="45" t="s">
        <v>328</v>
      </c>
      <c r="C353" s="43">
        <v>1836</v>
      </c>
      <c r="D353" s="43">
        <v>2030</v>
      </c>
      <c r="E353" s="69">
        <v>1892</v>
      </c>
      <c r="F353" s="44"/>
      <c r="G353" s="44"/>
      <c r="H353" s="53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>
      <c r="A354" s="45">
        <v>2080899</v>
      </c>
      <c r="B354" s="45" t="s">
        <v>329</v>
      </c>
      <c r="C354" s="43">
        <v>225</v>
      </c>
      <c r="D354" s="43">
        <v>332</v>
      </c>
      <c r="E354" s="69">
        <v>249</v>
      </c>
      <c r="F354" s="44"/>
      <c r="G354" s="44"/>
      <c r="H354" s="53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>
      <c r="A355" s="45">
        <v>20809</v>
      </c>
      <c r="B355" s="46" t="s">
        <v>330</v>
      </c>
      <c r="C355" s="43">
        <v>1295</v>
      </c>
      <c r="D355" s="43">
        <v>1502</v>
      </c>
      <c r="E355" s="69">
        <v>1339</v>
      </c>
      <c r="F355" s="44"/>
      <c r="G355" s="44"/>
      <c r="H355" s="53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>
      <c r="A356" s="45">
        <v>2080901</v>
      </c>
      <c r="B356" s="45" t="s">
        <v>331</v>
      </c>
      <c r="C356" s="43">
        <v>858</v>
      </c>
      <c r="D356" s="43">
        <v>1030</v>
      </c>
      <c r="E356" s="69">
        <v>746</v>
      </c>
      <c r="F356" s="44"/>
      <c r="G356" s="44"/>
      <c r="H356" s="53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>
      <c r="A357" s="45">
        <v>2080902</v>
      </c>
      <c r="B357" s="45" t="s">
        <v>332</v>
      </c>
      <c r="C357" s="43">
        <v>321</v>
      </c>
      <c r="D357" s="43">
        <v>355</v>
      </c>
      <c r="E357" s="69">
        <v>343</v>
      </c>
      <c r="F357" s="44"/>
      <c r="G357" s="44"/>
      <c r="H357" s="53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>
      <c r="A358" s="45">
        <v>2080903</v>
      </c>
      <c r="B358" s="45" t="s">
        <v>333</v>
      </c>
      <c r="C358" s="43">
        <v>59</v>
      </c>
      <c r="D358" s="43">
        <v>84</v>
      </c>
      <c r="E358" s="69">
        <v>97</v>
      </c>
      <c r="F358" s="44"/>
      <c r="G358" s="44"/>
      <c r="H358" s="53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>
      <c r="A359" s="45">
        <v>2080904</v>
      </c>
      <c r="B359" s="45" t="s">
        <v>334</v>
      </c>
      <c r="C359" s="43">
        <v>17</v>
      </c>
      <c r="D359" s="43"/>
      <c r="E359" s="69">
        <v>35</v>
      </c>
      <c r="F359" s="44"/>
      <c r="G359" s="44"/>
      <c r="H359" s="53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>
      <c r="A360" s="45">
        <v>2080905</v>
      </c>
      <c r="B360" s="45" t="s">
        <v>335</v>
      </c>
      <c r="C360" s="43"/>
      <c r="D360" s="43">
        <v>33</v>
      </c>
      <c r="E360" s="69">
        <v>31</v>
      </c>
      <c r="F360" s="44"/>
      <c r="G360" s="44"/>
      <c r="H360" s="53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>
      <c r="A361" s="45">
        <v>2080999</v>
      </c>
      <c r="B361" s="45" t="s">
        <v>336</v>
      </c>
      <c r="C361" s="43">
        <v>40</v>
      </c>
      <c r="D361" s="43"/>
      <c r="E361" s="69">
        <v>87</v>
      </c>
      <c r="F361" s="44"/>
      <c r="G361" s="44"/>
      <c r="H361" s="53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>
      <c r="A362" s="45">
        <v>20810</v>
      </c>
      <c r="B362" s="46" t="s">
        <v>337</v>
      </c>
      <c r="C362" s="43">
        <v>3226</v>
      </c>
      <c r="D362" s="43">
        <v>3900</v>
      </c>
      <c r="E362" s="69">
        <v>3445</v>
      </c>
      <c r="F362" s="44"/>
      <c r="G362" s="44"/>
      <c r="H362" s="53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>
      <c r="A363" s="45">
        <v>2081001</v>
      </c>
      <c r="B363" s="45" t="s">
        <v>338</v>
      </c>
      <c r="C363" s="43">
        <v>167</v>
      </c>
      <c r="D363" s="43">
        <v>222</v>
      </c>
      <c r="E363" s="69">
        <v>176</v>
      </c>
      <c r="F363" s="44"/>
      <c r="G363" s="44"/>
      <c r="H363" s="53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>
      <c r="A364" s="45">
        <v>2081002</v>
      </c>
      <c r="B364" s="45" t="s">
        <v>339</v>
      </c>
      <c r="C364" s="43">
        <v>1363</v>
      </c>
      <c r="D364" s="43">
        <v>2190</v>
      </c>
      <c r="E364" s="69">
        <v>1946</v>
      </c>
      <c r="F364" s="44"/>
      <c r="G364" s="44"/>
      <c r="H364" s="53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>
      <c r="A365" s="45">
        <v>2081004</v>
      </c>
      <c r="B365" s="45" t="s">
        <v>340</v>
      </c>
      <c r="C365" s="43">
        <v>655</v>
      </c>
      <c r="D365" s="43">
        <v>736</v>
      </c>
      <c r="E365" s="69">
        <v>609</v>
      </c>
      <c r="F365" s="44"/>
      <c r="G365" s="44"/>
      <c r="H365" s="53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>
      <c r="A366" s="45">
        <v>2081005</v>
      </c>
      <c r="B366" s="45" t="s">
        <v>341</v>
      </c>
      <c r="C366" s="43">
        <v>654</v>
      </c>
      <c r="D366" s="43">
        <v>752</v>
      </c>
      <c r="E366" s="69">
        <v>714</v>
      </c>
      <c r="F366" s="44"/>
      <c r="G366" s="44"/>
      <c r="H366" s="53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>
      <c r="A367" s="45">
        <v>2081099</v>
      </c>
      <c r="B367" s="45" t="s">
        <v>342</v>
      </c>
      <c r="C367" s="43">
        <v>387</v>
      </c>
      <c r="D367" s="43"/>
      <c r="E367" s="69"/>
      <c r="F367" s="44"/>
      <c r="G367" s="44"/>
      <c r="H367" s="53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>
      <c r="A368" s="45">
        <v>20811</v>
      </c>
      <c r="B368" s="46" t="s">
        <v>343</v>
      </c>
      <c r="C368" s="43">
        <v>4927</v>
      </c>
      <c r="D368" s="43">
        <v>5261</v>
      </c>
      <c r="E368" s="69">
        <v>4696</v>
      </c>
      <c r="F368" s="44"/>
      <c r="G368" s="44"/>
      <c r="H368" s="53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>
      <c r="A369" s="45">
        <v>2081101</v>
      </c>
      <c r="B369" s="45" t="s">
        <v>67</v>
      </c>
      <c r="C369" s="43">
        <v>115</v>
      </c>
      <c r="D369" s="43">
        <v>145</v>
      </c>
      <c r="E369" s="69">
        <v>159</v>
      </c>
      <c r="F369" s="44"/>
      <c r="G369" s="44"/>
      <c r="H369" s="53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>
      <c r="A370" s="45">
        <v>2081102</v>
      </c>
      <c r="B370" s="45" t="s">
        <v>68</v>
      </c>
      <c r="C370" s="43">
        <v>34</v>
      </c>
      <c r="D370" s="43">
        <v>1</v>
      </c>
      <c r="E370" s="69">
        <v>1</v>
      </c>
      <c r="F370" s="44"/>
      <c r="G370" s="44"/>
      <c r="H370" s="53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>
      <c r="A371" s="45">
        <v>2081103</v>
      </c>
      <c r="B371" s="45" t="s">
        <v>79</v>
      </c>
      <c r="C371" s="43">
        <v>3</v>
      </c>
      <c r="D371" s="43">
        <v>3</v>
      </c>
      <c r="E371" s="69">
        <v>3</v>
      </c>
      <c r="F371" s="44"/>
      <c r="G371" s="44"/>
      <c r="H371" s="53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>
      <c r="A372" s="45">
        <v>2081104</v>
      </c>
      <c r="B372" s="45" t="s">
        <v>344</v>
      </c>
      <c r="C372" s="43">
        <v>403</v>
      </c>
      <c r="D372" s="43">
        <v>411</v>
      </c>
      <c r="E372" s="69">
        <v>50</v>
      </c>
      <c r="F372" s="44"/>
      <c r="G372" s="44"/>
      <c r="H372" s="53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>
      <c r="A373" s="45">
        <v>2081105</v>
      </c>
      <c r="B373" s="45" t="s">
        <v>345</v>
      </c>
      <c r="C373" s="43">
        <v>375</v>
      </c>
      <c r="D373" s="43">
        <v>458</v>
      </c>
      <c r="E373" s="69">
        <v>327</v>
      </c>
      <c r="F373" s="44"/>
      <c r="G373" s="44"/>
      <c r="H373" s="53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>
      <c r="A374" s="45">
        <v>2081106</v>
      </c>
      <c r="B374" s="45" t="s">
        <v>346</v>
      </c>
      <c r="C374" s="43">
        <v>35</v>
      </c>
      <c r="D374" s="43">
        <v>15</v>
      </c>
      <c r="E374" s="69">
        <v>14</v>
      </c>
      <c r="F374" s="44"/>
      <c r="G374" s="44"/>
      <c r="H374" s="53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>
      <c r="A375" s="45">
        <v>2081107</v>
      </c>
      <c r="B375" s="45" t="s">
        <v>347</v>
      </c>
      <c r="C375" s="43">
        <v>3340</v>
      </c>
      <c r="D375" s="43">
        <v>3559</v>
      </c>
      <c r="E375" s="69">
        <v>3547</v>
      </c>
      <c r="F375" s="44"/>
      <c r="G375" s="44"/>
      <c r="H375" s="53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>
      <c r="A376" s="45">
        <v>2081199</v>
      </c>
      <c r="B376" s="45" t="s">
        <v>348</v>
      </c>
      <c r="C376" s="43">
        <v>622</v>
      </c>
      <c r="D376" s="43">
        <v>669</v>
      </c>
      <c r="E376" s="69">
        <v>595</v>
      </c>
      <c r="F376" s="44"/>
      <c r="G376" s="44"/>
      <c r="H376" s="53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>
      <c r="A377" s="45">
        <v>20815</v>
      </c>
      <c r="B377" s="46" t="s">
        <v>349</v>
      </c>
      <c r="C377" s="43">
        <v>12</v>
      </c>
      <c r="D377" s="43"/>
      <c r="E377" s="69"/>
      <c r="F377" s="44"/>
      <c r="G377" s="44"/>
      <c r="H377" s="53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>
      <c r="A378" s="45">
        <v>2081599</v>
      </c>
      <c r="B378" s="45" t="s">
        <v>350</v>
      </c>
      <c r="C378" s="43">
        <v>12</v>
      </c>
      <c r="D378" s="43"/>
      <c r="E378" s="69"/>
      <c r="F378" s="44"/>
      <c r="G378" s="44"/>
      <c r="H378" s="53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>
      <c r="A379" s="45">
        <v>20816</v>
      </c>
      <c r="B379" s="45" t="s">
        <v>351</v>
      </c>
      <c r="C379" s="43"/>
      <c r="D379" s="43"/>
      <c r="E379" s="69">
        <v>1</v>
      </c>
      <c r="F379" s="44"/>
      <c r="G379" s="44"/>
      <c r="H379" s="53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>
      <c r="A380" s="45">
        <v>2081699</v>
      </c>
      <c r="B380" s="45" t="s">
        <v>352</v>
      </c>
      <c r="C380" s="43"/>
      <c r="D380" s="43"/>
      <c r="E380" s="69">
        <v>1</v>
      </c>
      <c r="F380" s="44"/>
      <c r="G380" s="44"/>
      <c r="H380" s="53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>
      <c r="A381" s="45">
        <v>20819</v>
      </c>
      <c r="B381" s="46" t="s">
        <v>353</v>
      </c>
      <c r="C381" s="43">
        <v>3232</v>
      </c>
      <c r="D381" s="43">
        <v>3592</v>
      </c>
      <c r="E381" s="69">
        <v>3556</v>
      </c>
      <c r="F381" s="44"/>
      <c r="G381" s="44"/>
      <c r="H381" s="53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>
      <c r="A382" s="45">
        <v>2081901</v>
      </c>
      <c r="B382" s="45" t="s">
        <v>354</v>
      </c>
      <c r="C382" s="43">
        <v>95</v>
      </c>
      <c r="D382" s="43">
        <v>126</v>
      </c>
      <c r="E382" s="69">
        <v>102</v>
      </c>
      <c r="F382" s="44"/>
      <c r="G382" s="44"/>
      <c r="H382" s="53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>
      <c r="A383" s="45">
        <v>2081902</v>
      </c>
      <c r="B383" s="45" t="s">
        <v>355</v>
      </c>
      <c r="C383" s="43">
        <v>3137</v>
      </c>
      <c r="D383" s="43">
        <v>3466</v>
      </c>
      <c r="E383" s="69">
        <v>3454</v>
      </c>
      <c r="F383" s="44"/>
      <c r="G383" s="44"/>
      <c r="H383" s="53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>
      <c r="A384" s="45">
        <v>20820</v>
      </c>
      <c r="B384" s="46" t="s">
        <v>356</v>
      </c>
      <c r="C384" s="43">
        <v>477</v>
      </c>
      <c r="D384" s="43">
        <v>590</v>
      </c>
      <c r="E384" s="69">
        <v>555</v>
      </c>
      <c r="F384" s="44"/>
      <c r="G384" s="44"/>
      <c r="H384" s="53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>
      <c r="A385" s="45">
        <v>2082001</v>
      </c>
      <c r="B385" s="45" t="s">
        <v>357</v>
      </c>
      <c r="C385" s="43">
        <v>313</v>
      </c>
      <c r="D385" s="43">
        <v>332</v>
      </c>
      <c r="E385" s="69">
        <v>296</v>
      </c>
      <c r="F385" s="44"/>
      <c r="G385" s="44"/>
      <c r="H385" s="53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>
      <c r="A386" s="45">
        <v>2082002</v>
      </c>
      <c r="B386" s="45" t="s">
        <v>358</v>
      </c>
      <c r="C386" s="43">
        <v>164</v>
      </c>
      <c r="D386" s="43">
        <v>258</v>
      </c>
      <c r="E386" s="69">
        <v>259</v>
      </c>
      <c r="F386" s="44"/>
      <c r="G386" s="44"/>
      <c r="H386" s="53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>
      <c r="A387" s="45">
        <v>20821</v>
      </c>
      <c r="B387" s="46" t="s">
        <v>359</v>
      </c>
      <c r="C387" s="43"/>
      <c r="D387" s="43">
        <v>405</v>
      </c>
      <c r="E387" s="69">
        <v>402</v>
      </c>
      <c r="F387" s="44"/>
      <c r="G387" s="44"/>
      <c r="H387" s="53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>
      <c r="A388" s="45">
        <v>2082101</v>
      </c>
      <c r="B388" s="45" t="s">
        <v>360</v>
      </c>
      <c r="C388" s="43"/>
      <c r="D388" s="43">
        <v>7</v>
      </c>
      <c r="E388" s="69">
        <v>4</v>
      </c>
      <c r="F388" s="44"/>
      <c r="G388" s="44"/>
      <c r="H388" s="53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>
      <c r="A389" s="45">
        <v>2082102</v>
      </c>
      <c r="B389" s="45" t="s">
        <v>361</v>
      </c>
      <c r="C389" s="43"/>
      <c r="D389" s="43">
        <v>398</v>
      </c>
      <c r="E389" s="69">
        <v>398</v>
      </c>
      <c r="F389" s="44"/>
      <c r="G389" s="44"/>
      <c r="H389" s="53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>
      <c r="A390" s="45">
        <v>20825</v>
      </c>
      <c r="B390" s="46" t="s">
        <v>362</v>
      </c>
      <c r="C390" s="43">
        <v>71</v>
      </c>
      <c r="D390" s="43">
        <v>124</v>
      </c>
      <c r="E390" s="69">
        <v>108</v>
      </c>
      <c r="F390" s="44"/>
      <c r="G390" s="44"/>
      <c r="H390" s="53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>
      <c r="A391" s="45">
        <v>2082502</v>
      </c>
      <c r="B391" s="45" t="s">
        <v>363</v>
      </c>
      <c r="C391" s="43">
        <v>71</v>
      </c>
      <c r="D391" s="43">
        <v>124</v>
      </c>
      <c r="E391" s="69">
        <v>108</v>
      </c>
      <c r="F391" s="44"/>
      <c r="G391" s="44"/>
      <c r="H391" s="53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>
      <c r="A392" s="45">
        <v>20826</v>
      </c>
      <c r="B392" s="46" t="s">
        <v>364</v>
      </c>
      <c r="C392" s="43">
        <v>26000</v>
      </c>
      <c r="D392" s="43">
        <v>30000</v>
      </c>
      <c r="E392" s="69">
        <v>30000</v>
      </c>
      <c r="F392" s="44"/>
      <c r="G392" s="44"/>
      <c r="H392" s="53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>
      <c r="A393" s="45">
        <v>2082602</v>
      </c>
      <c r="B393" s="45" t="s">
        <v>365</v>
      </c>
      <c r="C393" s="43">
        <v>26000</v>
      </c>
      <c r="D393" s="43">
        <v>30000</v>
      </c>
      <c r="E393" s="69">
        <v>30000</v>
      </c>
      <c r="F393" s="44"/>
      <c r="G393" s="44"/>
      <c r="H393" s="53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>
      <c r="A394" s="45">
        <v>20827</v>
      </c>
      <c r="B394" s="46" t="s">
        <v>366</v>
      </c>
      <c r="C394" s="43">
        <v>1500</v>
      </c>
      <c r="D394" s="43"/>
      <c r="E394" s="69">
        <v>1500</v>
      </c>
      <c r="F394" s="44"/>
      <c r="G394" s="44"/>
      <c r="H394" s="53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>
      <c r="A395" s="45">
        <v>2082799</v>
      </c>
      <c r="B395" s="45" t="s">
        <v>367</v>
      </c>
      <c r="C395" s="43">
        <v>1500</v>
      </c>
      <c r="D395" s="43"/>
      <c r="E395" s="69">
        <v>1500</v>
      </c>
      <c r="F395" s="44"/>
      <c r="G395" s="44"/>
      <c r="H395" s="53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>
      <c r="A396" s="45">
        <v>20828</v>
      </c>
      <c r="B396" s="46" t="s">
        <v>368</v>
      </c>
      <c r="C396" s="43"/>
      <c r="D396" s="43">
        <v>702</v>
      </c>
      <c r="E396" s="69">
        <v>698</v>
      </c>
      <c r="F396" s="44"/>
      <c r="G396" s="44"/>
      <c r="H396" s="53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>
      <c r="A397" s="45">
        <v>2082801</v>
      </c>
      <c r="B397" s="45" t="s">
        <v>67</v>
      </c>
      <c r="C397" s="43"/>
      <c r="D397" s="43">
        <v>50</v>
      </c>
      <c r="E397" s="69">
        <v>62</v>
      </c>
      <c r="F397" s="44"/>
      <c r="G397" s="44"/>
      <c r="H397" s="53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>
      <c r="A398" s="45">
        <v>2082804</v>
      </c>
      <c r="B398" s="45" t="s">
        <v>307</v>
      </c>
      <c r="C398" s="43"/>
      <c r="D398" s="43">
        <v>150</v>
      </c>
      <c r="E398" s="69">
        <v>129</v>
      </c>
      <c r="F398" s="44"/>
      <c r="G398" s="44"/>
      <c r="H398" s="53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>
      <c r="A399" s="45">
        <v>2082850</v>
      </c>
      <c r="B399" s="45" t="s">
        <v>83</v>
      </c>
      <c r="C399" s="43"/>
      <c r="D399" s="43">
        <v>37</v>
      </c>
      <c r="E399" s="69">
        <v>26</v>
      </c>
      <c r="F399" s="44"/>
      <c r="G399" s="44"/>
      <c r="H399" s="53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>
      <c r="A400" s="45">
        <v>2082899</v>
      </c>
      <c r="B400" s="45" t="s">
        <v>369</v>
      </c>
      <c r="C400" s="43"/>
      <c r="D400" s="43">
        <v>465</v>
      </c>
      <c r="E400" s="69">
        <v>481</v>
      </c>
      <c r="F400" s="44"/>
      <c r="G400" s="44"/>
      <c r="H400" s="53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>
      <c r="A401" s="45">
        <v>20899</v>
      </c>
      <c r="B401" s="46" t="s">
        <v>370</v>
      </c>
      <c r="C401" s="43">
        <v>7561</v>
      </c>
      <c r="D401" s="43">
        <v>9928</v>
      </c>
      <c r="E401" s="69">
        <v>9914</v>
      </c>
      <c r="F401" s="44"/>
      <c r="G401" s="44"/>
      <c r="H401" s="53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>
      <c r="A402" s="45">
        <v>2089901</v>
      </c>
      <c r="B402" s="45" t="s">
        <v>371</v>
      </c>
      <c r="C402" s="43">
        <v>7561</v>
      </c>
      <c r="D402" s="43">
        <v>9928</v>
      </c>
      <c r="E402" s="69">
        <v>9914</v>
      </c>
      <c r="F402" s="44"/>
      <c r="G402" s="44"/>
      <c r="H402" s="53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>
      <c r="A403" s="45">
        <v>210</v>
      </c>
      <c r="B403" s="46" t="s">
        <v>372</v>
      </c>
      <c r="C403" s="43">
        <v>89573</v>
      </c>
      <c r="D403" s="43">
        <v>90656</v>
      </c>
      <c r="E403" s="69">
        <v>89903</v>
      </c>
      <c r="F403" s="44">
        <f>E403/D403</f>
        <v>0.991693875750088</v>
      </c>
      <c r="G403" s="44">
        <f>E403/C403-1</f>
        <v>0.00368414589217725</v>
      </c>
      <c r="H403" s="53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>
      <c r="A404" s="45">
        <v>21001</v>
      </c>
      <c r="B404" s="46" t="s">
        <v>373</v>
      </c>
      <c r="C404" s="43">
        <v>2940</v>
      </c>
      <c r="D404" s="43">
        <v>3112</v>
      </c>
      <c r="E404" s="69">
        <v>2821</v>
      </c>
      <c r="F404" s="44"/>
      <c r="G404" s="44"/>
      <c r="H404" s="53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>
      <c r="A405" s="45">
        <v>2100101</v>
      </c>
      <c r="B405" s="45" t="s">
        <v>67</v>
      </c>
      <c r="C405" s="43">
        <v>2188</v>
      </c>
      <c r="D405" s="43">
        <v>2454</v>
      </c>
      <c r="E405" s="69">
        <v>2283</v>
      </c>
      <c r="F405" s="44"/>
      <c r="G405" s="44"/>
      <c r="H405" s="53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>
      <c r="A406" s="45">
        <v>2100103</v>
      </c>
      <c r="B406" s="45" t="s">
        <v>79</v>
      </c>
      <c r="C406" s="43">
        <v>55</v>
      </c>
      <c r="D406" s="43">
        <v>58</v>
      </c>
      <c r="E406" s="69">
        <v>59</v>
      </c>
      <c r="F406" s="44"/>
      <c r="G406" s="44"/>
      <c r="H406" s="53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>
      <c r="A407" s="45">
        <v>2100199</v>
      </c>
      <c r="B407" s="45" t="s">
        <v>374</v>
      </c>
      <c r="C407" s="43">
        <v>697</v>
      </c>
      <c r="D407" s="43">
        <v>600</v>
      </c>
      <c r="E407" s="69">
        <v>479</v>
      </c>
      <c r="F407" s="44"/>
      <c r="G407" s="44"/>
      <c r="H407" s="53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>
      <c r="A408" s="45">
        <v>21002</v>
      </c>
      <c r="B408" s="46" t="s">
        <v>375</v>
      </c>
      <c r="C408" s="43">
        <v>4433</v>
      </c>
      <c r="D408" s="43">
        <v>2723</v>
      </c>
      <c r="E408" s="69">
        <v>3453</v>
      </c>
      <c r="F408" s="44"/>
      <c r="G408" s="44"/>
      <c r="H408" s="53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>
      <c r="A409" s="45">
        <v>2100201</v>
      </c>
      <c r="B409" s="45" t="s">
        <v>376</v>
      </c>
      <c r="C409" s="43">
        <v>87</v>
      </c>
      <c r="D409" s="43">
        <v>147</v>
      </c>
      <c r="E409" s="69">
        <v>147</v>
      </c>
      <c r="F409" s="44"/>
      <c r="G409" s="44"/>
      <c r="H409" s="53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>
      <c r="A410" s="45">
        <v>2100202</v>
      </c>
      <c r="B410" s="45" t="s">
        <v>377</v>
      </c>
      <c r="C410" s="43">
        <v>2125</v>
      </c>
      <c r="D410" s="43">
        <v>185</v>
      </c>
      <c r="E410" s="69">
        <v>185</v>
      </c>
      <c r="F410" s="44"/>
      <c r="G410" s="44"/>
      <c r="H410" s="53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>
      <c r="A411" s="45">
        <v>2100205</v>
      </c>
      <c r="B411" s="45" t="s">
        <v>378</v>
      </c>
      <c r="C411" s="43">
        <v>58</v>
      </c>
      <c r="D411" s="43">
        <v>178</v>
      </c>
      <c r="E411" s="69">
        <v>178</v>
      </c>
      <c r="F411" s="44"/>
      <c r="G411" s="44"/>
      <c r="H411" s="53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>
      <c r="A412" s="45">
        <v>2100206</v>
      </c>
      <c r="B412" s="45" t="s">
        <v>379</v>
      </c>
      <c r="C412" s="43">
        <v>330</v>
      </c>
      <c r="D412" s="43">
        <v>330</v>
      </c>
      <c r="E412" s="69">
        <v>330</v>
      </c>
      <c r="F412" s="44"/>
      <c r="G412" s="44"/>
      <c r="H412" s="53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>
      <c r="A413" s="45">
        <v>2100208</v>
      </c>
      <c r="B413" s="45" t="s">
        <v>380</v>
      </c>
      <c r="C413" s="43">
        <v>13</v>
      </c>
      <c r="D413" s="43">
        <v>213</v>
      </c>
      <c r="E413" s="69">
        <v>213</v>
      </c>
      <c r="F413" s="44"/>
      <c r="G413" s="44"/>
      <c r="H413" s="53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>
      <c r="A414" s="45">
        <v>2100299</v>
      </c>
      <c r="B414" s="45" t="s">
        <v>381</v>
      </c>
      <c r="C414" s="43">
        <v>1820</v>
      </c>
      <c r="D414" s="43">
        <v>1670</v>
      </c>
      <c r="E414" s="69">
        <v>2400</v>
      </c>
      <c r="F414" s="44"/>
      <c r="G414" s="44"/>
      <c r="H414" s="53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>
      <c r="A415" s="45">
        <v>21003</v>
      </c>
      <c r="B415" s="46" t="s">
        <v>382</v>
      </c>
      <c r="C415" s="43">
        <v>11928</v>
      </c>
      <c r="D415" s="43">
        <v>14145</v>
      </c>
      <c r="E415" s="69">
        <v>13817</v>
      </c>
      <c r="F415" s="44"/>
      <c r="G415" s="44"/>
      <c r="H415" s="53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>
      <c r="A416" s="45">
        <v>2100302</v>
      </c>
      <c r="B416" s="45" t="s">
        <v>383</v>
      </c>
      <c r="C416" s="43">
        <v>6082</v>
      </c>
      <c r="D416" s="43">
        <v>7276</v>
      </c>
      <c r="E416" s="69">
        <v>7183</v>
      </c>
      <c r="F416" s="44"/>
      <c r="G416" s="44"/>
      <c r="H416" s="53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>
      <c r="A417" s="45">
        <v>2100399</v>
      </c>
      <c r="B417" s="45" t="s">
        <v>384</v>
      </c>
      <c r="C417" s="43">
        <v>5846</v>
      </c>
      <c r="D417" s="43">
        <v>6869</v>
      </c>
      <c r="E417" s="69">
        <v>6634</v>
      </c>
      <c r="F417" s="44"/>
      <c r="G417" s="44"/>
      <c r="H417" s="53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>
      <c r="A418" s="45">
        <v>21004</v>
      </c>
      <c r="B418" s="46" t="s">
        <v>385</v>
      </c>
      <c r="C418" s="43">
        <v>9685</v>
      </c>
      <c r="D418" s="43">
        <v>8955</v>
      </c>
      <c r="E418" s="69">
        <v>9113</v>
      </c>
      <c r="F418" s="44"/>
      <c r="G418" s="44"/>
      <c r="H418" s="53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>
      <c r="A419" s="45">
        <v>2100401</v>
      </c>
      <c r="B419" s="45" t="s">
        <v>386</v>
      </c>
      <c r="C419" s="43">
        <v>1110</v>
      </c>
      <c r="D419" s="43">
        <v>1165</v>
      </c>
      <c r="E419" s="69">
        <v>1176</v>
      </c>
      <c r="F419" s="44"/>
      <c r="G419" s="44"/>
      <c r="H419" s="53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>
      <c r="A420" s="45">
        <v>2100402</v>
      </c>
      <c r="B420" s="45" t="s">
        <v>387</v>
      </c>
      <c r="C420" s="43">
        <v>127</v>
      </c>
      <c r="D420" s="43">
        <v>58</v>
      </c>
      <c r="E420" s="69">
        <v>52</v>
      </c>
      <c r="F420" s="44"/>
      <c r="G420" s="44"/>
      <c r="H420" s="53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>
      <c r="A421" s="45">
        <v>2100408</v>
      </c>
      <c r="B421" s="45" t="s">
        <v>388</v>
      </c>
      <c r="C421" s="43">
        <v>5244</v>
      </c>
      <c r="D421" s="43">
        <v>5115</v>
      </c>
      <c r="E421" s="69">
        <v>5485</v>
      </c>
      <c r="F421" s="44"/>
      <c r="G421" s="44"/>
      <c r="H421" s="53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>
      <c r="A422" s="45">
        <v>2100409</v>
      </c>
      <c r="B422" s="45" t="s">
        <v>389</v>
      </c>
      <c r="C422" s="43">
        <v>2603</v>
      </c>
      <c r="D422" s="43">
        <v>2173</v>
      </c>
      <c r="E422" s="69">
        <v>1957</v>
      </c>
      <c r="F422" s="44"/>
      <c r="G422" s="44"/>
      <c r="H422" s="53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>
      <c r="A423" s="45">
        <v>2100499</v>
      </c>
      <c r="B423" s="45" t="s">
        <v>390</v>
      </c>
      <c r="C423" s="43">
        <v>601</v>
      </c>
      <c r="D423" s="43">
        <v>444</v>
      </c>
      <c r="E423" s="69">
        <v>443</v>
      </c>
      <c r="F423" s="44"/>
      <c r="G423" s="44"/>
      <c r="H423" s="53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>
      <c r="A424" s="45">
        <v>21006</v>
      </c>
      <c r="B424" s="46" t="s">
        <v>391</v>
      </c>
      <c r="C424" s="43">
        <v>105</v>
      </c>
      <c r="D424" s="43">
        <v>100</v>
      </c>
      <c r="E424" s="69">
        <v>105</v>
      </c>
      <c r="F424" s="44"/>
      <c r="G424" s="44"/>
      <c r="H424" s="53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>
      <c r="A425" s="45">
        <v>2100601</v>
      </c>
      <c r="B425" s="45" t="s">
        <v>392</v>
      </c>
      <c r="C425" s="43">
        <v>56</v>
      </c>
      <c r="D425" s="43"/>
      <c r="E425" s="69"/>
      <c r="F425" s="44"/>
      <c r="G425" s="44"/>
      <c r="H425" s="53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>
      <c r="A426" s="45">
        <v>2100699</v>
      </c>
      <c r="B426" s="45" t="s">
        <v>393</v>
      </c>
      <c r="C426" s="43">
        <v>49</v>
      </c>
      <c r="D426" s="43">
        <v>100</v>
      </c>
      <c r="E426" s="69">
        <v>105</v>
      </c>
      <c r="F426" s="44"/>
      <c r="G426" s="44"/>
      <c r="H426" s="53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>
      <c r="A427" s="45">
        <v>21007</v>
      </c>
      <c r="B427" s="46" t="s">
        <v>394</v>
      </c>
      <c r="C427" s="43">
        <v>3576</v>
      </c>
      <c r="D427" s="43">
        <v>4466</v>
      </c>
      <c r="E427" s="69">
        <v>3582</v>
      </c>
      <c r="F427" s="44"/>
      <c r="G427" s="44"/>
      <c r="H427" s="53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>
      <c r="A428" s="45">
        <v>2100799</v>
      </c>
      <c r="B428" s="45" t="s">
        <v>395</v>
      </c>
      <c r="C428" s="43">
        <v>3576</v>
      </c>
      <c r="D428" s="43">
        <v>4466</v>
      </c>
      <c r="E428" s="69">
        <v>3582</v>
      </c>
      <c r="F428" s="44"/>
      <c r="G428" s="44"/>
      <c r="H428" s="53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>
      <c r="A429" s="45">
        <v>21010</v>
      </c>
      <c r="B429" s="46" t="s">
        <v>396</v>
      </c>
      <c r="C429" s="43">
        <v>2354</v>
      </c>
      <c r="D429" s="43"/>
      <c r="E429" s="69"/>
      <c r="F429" s="44"/>
      <c r="G429" s="44"/>
      <c r="H429" s="53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>
      <c r="A430" s="45">
        <v>2101001</v>
      </c>
      <c r="B430" s="45" t="s">
        <v>67</v>
      </c>
      <c r="C430" s="43">
        <v>1055</v>
      </c>
      <c r="D430" s="43"/>
      <c r="E430" s="69"/>
      <c r="F430" s="44"/>
      <c r="G430" s="44"/>
      <c r="H430" s="53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>
      <c r="A431" s="45">
        <v>2101002</v>
      </c>
      <c r="B431" s="45" t="s">
        <v>68</v>
      </c>
      <c r="C431" s="43">
        <v>16</v>
      </c>
      <c r="D431" s="43"/>
      <c r="E431" s="69"/>
      <c r="F431" s="44"/>
      <c r="G431" s="44"/>
      <c r="H431" s="53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>
      <c r="A432" s="45">
        <v>2101012</v>
      </c>
      <c r="B432" s="45" t="s">
        <v>166</v>
      </c>
      <c r="C432" s="43">
        <v>2</v>
      </c>
      <c r="D432" s="43"/>
      <c r="E432" s="69"/>
      <c r="F432" s="44"/>
      <c r="G432" s="44"/>
      <c r="H432" s="53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>
      <c r="A433" s="45">
        <v>2101016</v>
      </c>
      <c r="B433" s="45" t="s">
        <v>397</v>
      </c>
      <c r="C433" s="43">
        <v>162</v>
      </c>
      <c r="D433" s="43"/>
      <c r="E433" s="69"/>
      <c r="F433" s="44"/>
      <c r="G433" s="44"/>
      <c r="H433" s="53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>
      <c r="A434" s="45">
        <v>2101050</v>
      </c>
      <c r="B434" s="45" t="s">
        <v>83</v>
      </c>
      <c r="C434" s="43">
        <v>373</v>
      </c>
      <c r="D434" s="43"/>
      <c r="E434" s="69"/>
      <c r="F434" s="44"/>
      <c r="G434" s="44"/>
      <c r="H434" s="53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>
      <c r="A435" s="45">
        <v>2101099</v>
      </c>
      <c r="B435" s="45" t="s">
        <v>398</v>
      </c>
      <c r="C435" s="43">
        <v>746</v>
      </c>
      <c r="D435" s="43"/>
      <c r="E435" s="69"/>
      <c r="F435" s="44"/>
      <c r="G435" s="44"/>
      <c r="H435" s="53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>
      <c r="A436" s="45">
        <v>21011</v>
      </c>
      <c r="B436" s="46" t="s">
        <v>399</v>
      </c>
      <c r="C436" s="43">
        <v>1800</v>
      </c>
      <c r="D436" s="43">
        <v>4500</v>
      </c>
      <c r="E436" s="69">
        <v>4500</v>
      </c>
      <c r="F436" s="44"/>
      <c r="G436" s="44"/>
      <c r="H436" s="53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>
      <c r="A437" s="45">
        <v>2101103</v>
      </c>
      <c r="B437" s="45" t="s">
        <v>400</v>
      </c>
      <c r="C437" s="43">
        <v>1800</v>
      </c>
      <c r="D437" s="43">
        <v>4500</v>
      </c>
      <c r="E437" s="69">
        <v>4500</v>
      </c>
      <c r="F437" s="44"/>
      <c r="G437" s="44"/>
      <c r="H437" s="53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>
      <c r="A438" s="45">
        <v>21012</v>
      </c>
      <c r="B438" s="46" t="s">
        <v>401</v>
      </c>
      <c r="C438" s="43">
        <v>51600</v>
      </c>
      <c r="D438" s="43">
        <v>51237</v>
      </c>
      <c r="E438" s="69">
        <v>51050</v>
      </c>
      <c r="F438" s="44"/>
      <c r="G438" s="44"/>
      <c r="H438" s="53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>
      <c r="A439" s="45">
        <v>2101201</v>
      </c>
      <c r="B439" s="45" t="s">
        <v>402</v>
      </c>
      <c r="C439" s="43">
        <v>600</v>
      </c>
      <c r="D439" s="43">
        <v>237</v>
      </c>
      <c r="E439" s="69">
        <v>50</v>
      </c>
      <c r="F439" s="44"/>
      <c r="G439" s="44"/>
      <c r="H439" s="53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>
      <c r="A440" s="45">
        <v>2101202</v>
      </c>
      <c r="B440" s="45" t="s">
        <v>403</v>
      </c>
      <c r="C440" s="43">
        <v>51000</v>
      </c>
      <c r="D440" s="43">
        <v>51000</v>
      </c>
      <c r="E440" s="69">
        <v>51000</v>
      </c>
      <c r="F440" s="44"/>
      <c r="G440" s="44"/>
      <c r="H440" s="53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>
      <c r="A441" s="45">
        <v>21013</v>
      </c>
      <c r="B441" s="46" t="s">
        <v>404</v>
      </c>
      <c r="C441" s="43">
        <v>276</v>
      </c>
      <c r="D441" s="43"/>
      <c r="E441" s="69"/>
      <c r="F441" s="44"/>
      <c r="G441" s="44"/>
      <c r="H441" s="53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>
      <c r="A442" s="45">
        <v>2101399</v>
      </c>
      <c r="B442" s="45" t="s">
        <v>405</v>
      </c>
      <c r="C442" s="43">
        <v>276</v>
      </c>
      <c r="D442" s="43"/>
      <c r="E442" s="69"/>
      <c r="F442" s="44"/>
      <c r="G442" s="44"/>
      <c r="H442" s="53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>
      <c r="A443" s="45">
        <v>21015</v>
      </c>
      <c r="B443" s="46" t="s">
        <v>406</v>
      </c>
      <c r="C443" s="43"/>
      <c r="D443" s="43">
        <v>528</v>
      </c>
      <c r="E443" s="69">
        <v>410</v>
      </c>
      <c r="F443" s="44"/>
      <c r="G443" s="44"/>
      <c r="H443" s="53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>
      <c r="A444" s="45">
        <v>2101501</v>
      </c>
      <c r="B444" s="45" t="s">
        <v>67</v>
      </c>
      <c r="C444" s="43"/>
      <c r="D444" s="43"/>
      <c r="E444" s="69">
        <v>3</v>
      </c>
      <c r="F444" s="44"/>
      <c r="G444" s="44"/>
      <c r="H444" s="53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>
      <c r="A445" s="45">
        <v>2101550</v>
      </c>
      <c r="B445" s="45" t="s">
        <v>83</v>
      </c>
      <c r="C445" s="43"/>
      <c r="D445" s="43">
        <v>394</v>
      </c>
      <c r="E445" s="69">
        <v>321</v>
      </c>
      <c r="F445" s="44"/>
      <c r="G445" s="44"/>
      <c r="H445" s="53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>
      <c r="A446" s="45">
        <v>2101599</v>
      </c>
      <c r="B446" s="45" t="s">
        <v>407</v>
      </c>
      <c r="C446" s="43"/>
      <c r="D446" s="43">
        <v>134</v>
      </c>
      <c r="E446" s="69">
        <v>86</v>
      </c>
      <c r="F446" s="44"/>
      <c r="G446" s="44"/>
      <c r="H446" s="53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>
      <c r="A447" s="45">
        <v>21016</v>
      </c>
      <c r="B447" s="46" t="s">
        <v>408</v>
      </c>
      <c r="C447" s="43"/>
      <c r="D447" s="43">
        <v>139</v>
      </c>
      <c r="E447" s="69">
        <v>125</v>
      </c>
      <c r="F447" s="44"/>
      <c r="G447" s="44"/>
      <c r="H447" s="53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>
      <c r="A448" s="45">
        <v>2101601</v>
      </c>
      <c r="B448" s="45" t="s">
        <v>409</v>
      </c>
      <c r="C448" s="43"/>
      <c r="D448" s="43">
        <v>139</v>
      </c>
      <c r="E448" s="69">
        <v>125</v>
      </c>
      <c r="F448" s="44"/>
      <c r="G448" s="44"/>
      <c r="H448" s="53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>
      <c r="A449" s="45">
        <v>21099</v>
      </c>
      <c r="B449" s="46" t="s">
        <v>410</v>
      </c>
      <c r="C449" s="43">
        <v>876</v>
      </c>
      <c r="D449" s="43">
        <v>751</v>
      </c>
      <c r="E449" s="69">
        <v>927</v>
      </c>
      <c r="F449" s="44"/>
      <c r="G449" s="44"/>
      <c r="H449" s="53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>
      <c r="A450" s="45">
        <v>2109901</v>
      </c>
      <c r="B450" s="45" t="s">
        <v>411</v>
      </c>
      <c r="C450" s="43">
        <v>876</v>
      </c>
      <c r="D450" s="43">
        <v>751</v>
      </c>
      <c r="E450" s="69">
        <v>927</v>
      </c>
      <c r="F450" s="44"/>
      <c r="G450" s="44"/>
      <c r="H450" s="53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ht="42" customHeight="1" spans="1:26">
      <c r="A451" s="45">
        <v>211</v>
      </c>
      <c r="B451" s="46" t="s">
        <v>412</v>
      </c>
      <c r="C451" s="43">
        <v>14008</v>
      </c>
      <c r="D451" s="43">
        <v>10101</v>
      </c>
      <c r="E451" s="69">
        <v>16729</v>
      </c>
      <c r="F451" s="44">
        <f>E451/D451</f>
        <v>1.65617265617266</v>
      </c>
      <c r="G451" s="44">
        <f>E451/C451-1</f>
        <v>0.194246145059966</v>
      </c>
      <c r="H451" s="53" t="s">
        <v>413</v>
      </c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>
      <c r="A452" s="45">
        <v>21101</v>
      </c>
      <c r="B452" s="46" t="s">
        <v>414</v>
      </c>
      <c r="C452" s="43">
        <v>1374</v>
      </c>
      <c r="D452" s="43">
        <v>2699</v>
      </c>
      <c r="E452" s="69">
        <v>2454</v>
      </c>
      <c r="F452" s="44"/>
      <c r="G452" s="44"/>
      <c r="H452" s="53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>
      <c r="A453" s="45">
        <v>2110101</v>
      </c>
      <c r="B453" s="45" t="s">
        <v>67</v>
      </c>
      <c r="C453" s="43">
        <v>717</v>
      </c>
      <c r="D453" s="43">
        <v>763</v>
      </c>
      <c r="E453" s="69">
        <v>742</v>
      </c>
      <c r="F453" s="44"/>
      <c r="G453" s="44"/>
      <c r="H453" s="53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>
      <c r="A454" s="45">
        <v>2110102</v>
      </c>
      <c r="B454" s="45" t="s">
        <v>68</v>
      </c>
      <c r="C454" s="43">
        <v>44</v>
      </c>
      <c r="D454" s="43">
        <v>1</v>
      </c>
      <c r="E454" s="69">
        <v>1</v>
      </c>
      <c r="F454" s="44"/>
      <c r="G454" s="44"/>
      <c r="H454" s="53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>
      <c r="A455" s="45">
        <v>2110104</v>
      </c>
      <c r="B455" s="45" t="s">
        <v>415</v>
      </c>
      <c r="C455" s="43">
        <v>80</v>
      </c>
      <c r="D455" s="43">
        <v>80</v>
      </c>
      <c r="E455" s="69">
        <v>80</v>
      </c>
      <c r="F455" s="44"/>
      <c r="G455" s="44"/>
      <c r="H455" s="53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>
      <c r="A456" s="45">
        <v>2110108</v>
      </c>
      <c r="B456" s="45" t="s">
        <v>89</v>
      </c>
      <c r="C456" s="43"/>
      <c r="D456" s="43"/>
      <c r="E456" s="69">
        <v>15</v>
      </c>
      <c r="F456" s="44"/>
      <c r="G456" s="44"/>
      <c r="H456" s="53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>
      <c r="A457" s="45">
        <v>2110199</v>
      </c>
      <c r="B457" s="45" t="s">
        <v>416</v>
      </c>
      <c r="C457" s="43">
        <v>533</v>
      </c>
      <c r="D457" s="43">
        <v>1855</v>
      </c>
      <c r="E457" s="69">
        <v>1616</v>
      </c>
      <c r="F457" s="44"/>
      <c r="G457" s="44"/>
      <c r="H457" s="53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>
      <c r="A458" s="45">
        <v>21102</v>
      </c>
      <c r="B458" s="46" t="s">
        <v>417</v>
      </c>
      <c r="C458" s="43">
        <v>835</v>
      </c>
      <c r="D458" s="43">
        <v>1371</v>
      </c>
      <c r="E458" s="69">
        <v>1326</v>
      </c>
      <c r="F458" s="44"/>
      <c r="G458" s="44"/>
      <c r="H458" s="53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>
      <c r="A459" s="45">
        <v>2110299</v>
      </c>
      <c r="B459" s="45" t="s">
        <v>418</v>
      </c>
      <c r="C459" s="43">
        <v>835</v>
      </c>
      <c r="D459" s="43">
        <v>1371</v>
      </c>
      <c r="E459" s="69">
        <v>1326</v>
      </c>
      <c r="F459" s="44"/>
      <c r="G459" s="44"/>
      <c r="H459" s="53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>
      <c r="A460" s="45">
        <v>21103</v>
      </c>
      <c r="B460" s="46" t="s">
        <v>419</v>
      </c>
      <c r="C460" s="43">
        <v>6804</v>
      </c>
      <c r="D460" s="43">
        <v>2362</v>
      </c>
      <c r="E460" s="69">
        <v>8421</v>
      </c>
      <c r="F460" s="44"/>
      <c r="G460" s="44"/>
      <c r="H460" s="53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>
      <c r="A461" s="45">
        <v>2110301</v>
      </c>
      <c r="B461" s="45" t="s">
        <v>420</v>
      </c>
      <c r="C461" s="43">
        <v>4813</v>
      </c>
      <c r="D461" s="43">
        <v>342</v>
      </c>
      <c r="E461" s="69">
        <v>342</v>
      </c>
      <c r="F461" s="44"/>
      <c r="G461" s="44"/>
      <c r="H461" s="53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>
      <c r="A462" s="45">
        <v>2110302</v>
      </c>
      <c r="B462" s="45" t="s">
        <v>421</v>
      </c>
      <c r="C462" s="43">
        <v>1285</v>
      </c>
      <c r="D462" s="43">
        <v>1562</v>
      </c>
      <c r="E462" s="69">
        <v>6580</v>
      </c>
      <c r="F462" s="44"/>
      <c r="G462" s="44"/>
      <c r="H462" s="53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>
      <c r="A463" s="45">
        <v>2110399</v>
      </c>
      <c r="B463" s="45" t="s">
        <v>422</v>
      </c>
      <c r="C463" s="43">
        <v>706</v>
      </c>
      <c r="D463" s="43">
        <v>458</v>
      </c>
      <c r="E463" s="69">
        <v>1499</v>
      </c>
      <c r="F463" s="44"/>
      <c r="G463" s="44"/>
      <c r="H463" s="53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>
      <c r="A464" s="45">
        <v>21104</v>
      </c>
      <c r="B464" s="46" t="s">
        <v>423</v>
      </c>
      <c r="C464" s="43">
        <v>150</v>
      </c>
      <c r="D464" s="43"/>
      <c r="E464" s="69">
        <v>450</v>
      </c>
      <c r="F464" s="44"/>
      <c r="G464" s="44"/>
      <c r="H464" s="53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>
      <c r="A465" s="45">
        <v>2110402</v>
      </c>
      <c r="B465" s="45" t="s">
        <v>424</v>
      </c>
      <c r="C465" s="43">
        <v>150</v>
      </c>
      <c r="D465" s="43"/>
      <c r="E465" s="69">
        <v>450</v>
      </c>
      <c r="F465" s="44"/>
      <c r="G465" s="44"/>
      <c r="H465" s="53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>
      <c r="A466" s="45">
        <v>21105</v>
      </c>
      <c r="B466" s="46" t="s">
        <v>425</v>
      </c>
      <c r="C466" s="43"/>
      <c r="D466" s="43">
        <v>76</v>
      </c>
      <c r="E466" s="69">
        <v>266</v>
      </c>
      <c r="F466" s="44"/>
      <c r="G466" s="44"/>
      <c r="H466" s="53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>
      <c r="A467" s="45">
        <v>2110507</v>
      </c>
      <c r="B467" s="45" t="s">
        <v>426</v>
      </c>
      <c r="C467" s="43"/>
      <c r="D467" s="43">
        <v>76</v>
      </c>
      <c r="E467" s="69">
        <v>266</v>
      </c>
      <c r="F467" s="44"/>
      <c r="G467" s="44"/>
      <c r="H467" s="53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>
      <c r="A468" s="45">
        <v>21111</v>
      </c>
      <c r="B468" s="46" t="s">
        <v>427</v>
      </c>
      <c r="C468" s="43">
        <v>600</v>
      </c>
      <c r="D468" s="43">
        <v>2489</v>
      </c>
      <c r="E468" s="69">
        <v>2437</v>
      </c>
      <c r="F468" s="44"/>
      <c r="G468" s="44"/>
      <c r="H468" s="53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>
      <c r="A469" s="45">
        <v>2111199</v>
      </c>
      <c r="B469" s="45" t="s">
        <v>428</v>
      </c>
      <c r="C469" s="43">
        <v>600</v>
      </c>
      <c r="D469" s="43">
        <v>2489</v>
      </c>
      <c r="E469" s="69">
        <v>2437</v>
      </c>
      <c r="F469" s="44"/>
      <c r="G469" s="44"/>
      <c r="H469" s="53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>
      <c r="A470" s="45">
        <v>21113</v>
      </c>
      <c r="B470" s="46" t="s">
        <v>429</v>
      </c>
      <c r="C470" s="43"/>
      <c r="D470" s="43">
        <v>280</v>
      </c>
      <c r="E470" s="69">
        <v>280</v>
      </c>
      <c r="F470" s="44"/>
      <c r="G470" s="44"/>
      <c r="H470" s="53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>
      <c r="A471" s="45">
        <v>2111301</v>
      </c>
      <c r="B471" s="45" t="s">
        <v>430</v>
      </c>
      <c r="C471" s="43"/>
      <c r="D471" s="43">
        <v>280</v>
      </c>
      <c r="E471" s="69">
        <v>280</v>
      </c>
      <c r="F471" s="44"/>
      <c r="G471" s="44"/>
      <c r="H471" s="53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>
      <c r="A472" s="45">
        <v>21114</v>
      </c>
      <c r="B472" s="46" t="s">
        <v>431</v>
      </c>
      <c r="C472" s="43"/>
      <c r="D472" s="43">
        <v>13</v>
      </c>
      <c r="E472" s="69">
        <v>10</v>
      </c>
      <c r="F472" s="44"/>
      <c r="G472" s="44"/>
      <c r="H472" s="53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>
      <c r="A473" s="45">
        <v>2111499</v>
      </c>
      <c r="B473" s="45" t="s">
        <v>432</v>
      </c>
      <c r="C473" s="43"/>
      <c r="D473" s="43">
        <v>13</v>
      </c>
      <c r="E473" s="69">
        <v>10</v>
      </c>
      <c r="F473" s="44"/>
      <c r="G473" s="44"/>
      <c r="H473" s="53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>
      <c r="A474" s="45">
        <v>21199</v>
      </c>
      <c r="B474" s="46" t="s">
        <v>433</v>
      </c>
      <c r="C474" s="43">
        <v>4245</v>
      </c>
      <c r="D474" s="43">
        <v>811</v>
      </c>
      <c r="E474" s="69">
        <v>1085</v>
      </c>
      <c r="F474" s="44"/>
      <c r="G474" s="44"/>
      <c r="H474" s="53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>
      <c r="A475" s="45">
        <v>2119901</v>
      </c>
      <c r="B475" s="45" t="s">
        <v>434</v>
      </c>
      <c r="C475" s="43">
        <v>4245</v>
      </c>
      <c r="D475" s="43">
        <v>811</v>
      </c>
      <c r="E475" s="69">
        <v>1085</v>
      </c>
      <c r="F475" s="44"/>
      <c r="G475" s="44"/>
      <c r="H475" s="53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>
      <c r="A476" s="45">
        <v>212</v>
      </c>
      <c r="B476" s="46" t="s">
        <v>435</v>
      </c>
      <c r="C476" s="43">
        <v>162914</v>
      </c>
      <c r="D476" s="43">
        <v>112134</v>
      </c>
      <c r="E476" s="69">
        <v>169694</v>
      </c>
      <c r="F476" s="44">
        <f>E476/D476</f>
        <v>1.51331442738153</v>
      </c>
      <c r="G476" s="44">
        <f>E476/C476-1</f>
        <v>0.041617049486232</v>
      </c>
      <c r="H476" s="53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>
      <c r="A477" s="45">
        <v>21201</v>
      </c>
      <c r="B477" s="46" t="s">
        <v>436</v>
      </c>
      <c r="C477" s="43">
        <v>15222</v>
      </c>
      <c r="D477" s="43">
        <v>17339</v>
      </c>
      <c r="E477" s="69">
        <v>16275</v>
      </c>
      <c r="F477" s="44"/>
      <c r="G477" s="44"/>
      <c r="H477" s="53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>
      <c r="A478" s="45">
        <v>2120101</v>
      </c>
      <c r="B478" s="45" t="s">
        <v>67</v>
      </c>
      <c r="C478" s="43">
        <v>4552</v>
      </c>
      <c r="D478" s="43">
        <v>5698</v>
      </c>
      <c r="E478" s="69">
        <v>5329</v>
      </c>
      <c r="F478" s="44"/>
      <c r="G478" s="44"/>
      <c r="H478" s="53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>
      <c r="A479" s="45">
        <v>2120102</v>
      </c>
      <c r="B479" s="45" t="s">
        <v>68</v>
      </c>
      <c r="C479" s="43">
        <v>3556</v>
      </c>
      <c r="D479" s="43">
        <v>30</v>
      </c>
      <c r="E479" s="69">
        <v>159</v>
      </c>
      <c r="F479" s="44"/>
      <c r="G479" s="44"/>
      <c r="H479" s="53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>
      <c r="A480" s="45">
        <v>2120104</v>
      </c>
      <c r="B480" s="45" t="s">
        <v>437</v>
      </c>
      <c r="C480" s="43">
        <v>458</v>
      </c>
      <c r="D480" s="43">
        <v>1118</v>
      </c>
      <c r="E480" s="69">
        <v>887</v>
      </c>
      <c r="F480" s="44"/>
      <c r="G480" s="44"/>
      <c r="H480" s="53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>
      <c r="A481" s="45">
        <v>2120199</v>
      </c>
      <c r="B481" s="45" t="s">
        <v>438</v>
      </c>
      <c r="C481" s="43">
        <v>6656</v>
      </c>
      <c r="D481" s="43">
        <v>10493</v>
      </c>
      <c r="E481" s="69">
        <v>9900</v>
      </c>
      <c r="F481" s="44"/>
      <c r="G481" s="44"/>
      <c r="H481" s="53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>
      <c r="A482" s="45">
        <v>21202</v>
      </c>
      <c r="B482" s="46" t="s">
        <v>439</v>
      </c>
      <c r="C482" s="43">
        <v>2053</v>
      </c>
      <c r="D482" s="43">
        <v>407</v>
      </c>
      <c r="E482" s="69">
        <v>389</v>
      </c>
      <c r="F482" s="44"/>
      <c r="G482" s="44"/>
      <c r="H482" s="53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>
      <c r="A483" s="45">
        <v>2120201</v>
      </c>
      <c r="B483" s="45" t="s">
        <v>440</v>
      </c>
      <c r="C483" s="43">
        <v>2053</v>
      </c>
      <c r="D483" s="43">
        <v>407</v>
      </c>
      <c r="E483" s="69">
        <v>389</v>
      </c>
      <c r="F483" s="44"/>
      <c r="G483" s="44"/>
      <c r="H483" s="53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>
      <c r="A484" s="45">
        <v>21203</v>
      </c>
      <c r="B484" s="46" t="s">
        <v>441</v>
      </c>
      <c r="C484" s="43">
        <v>5279</v>
      </c>
      <c r="D484" s="43">
        <v>5354</v>
      </c>
      <c r="E484" s="69">
        <v>6766</v>
      </c>
      <c r="F484" s="44"/>
      <c r="G484" s="44"/>
      <c r="H484" s="53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>
      <c r="A485" s="45">
        <v>2120303</v>
      </c>
      <c r="B485" s="45" t="s">
        <v>442</v>
      </c>
      <c r="C485" s="43"/>
      <c r="D485" s="43">
        <v>627</v>
      </c>
      <c r="E485" s="69">
        <v>627</v>
      </c>
      <c r="F485" s="44"/>
      <c r="G485" s="44"/>
      <c r="H485" s="53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>
      <c r="A486" s="45">
        <v>2120399</v>
      </c>
      <c r="B486" s="45" t="s">
        <v>443</v>
      </c>
      <c r="C486" s="43">
        <v>5279</v>
      </c>
      <c r="D486" s="43">
        <v>4727</v>
      </c>
      <c r="E486" s="69">
        <v>6139</v>
      </c>
      <c r="F486" s="44"/>
      <c r="G486" s="44"/>
      <c r="H486" s="53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>
      <c r="A487" s="45">
        <v>21205</v>
      </c>
      <c r="B487" s="46" t="s">
        <v>444</v>
      </c>
      <c r="C487" s="43">
        <v>13210</v>
      </c>
      <c r="D487" s="43">
        <v>10360</v>
      </c>
      <c r="E487" s="69">
        <v>11288</v>
      </c>
      <c r="F487" s="44"/>
      <c r="G487" s="44"/>
      <c r="H487" s="53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>
      <c r="A488" s="45">
        <v>2120501</v>
      </c>
      <c r="B488" s="45" t="s">
        <v>445</v>
      </c>
      <c r="C488" s="43">
        <v>13210</v>
      </c>
      <c r="D488" s="43">
        <v>10360</v>
      </c>
      <c r="E488" s="69">
        <v>11288</v>
      </c>
      <c r="F488" s="44"/>
      <c r="G488" s="44"/>
      <c r="H488" s="53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>
      <c r="A489" s="45">
        <v>21299</v>
      </c>
      <c r="B489" s="46" t="s">
        <v>446</v>
      </c>
      <c r="C489" s="43">
        <v>127150</v>
      </c>
      <c r="D489" s="43">
        <v>78674</v>
      </c>
      <c r="E489" s="69">
        <v>134976</v>
      </c>
      <c r="F489" s="44"/>
      <c r="G489" s="44"/>
      <c r="H489" s="53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>
      <c r="A490" s="45">
        <v>2129901</v>
      </c>
      <c r="B490" s="45" t="s">
        <v>447</v>
      </c>
      <c r="C490" s="43"/>
      <c r="D490" s="43">
        <v>78674</v>
      </c>
      <c r="E490" s="69">
        <v>134976</v>
      </c>
      <c r="F490" s="44"/>
      <c r="G490" s="44"/>
      <c r="H490" s="53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>
      <c r="A491" s="45">
        <v>2129999</v>
      </c>
      <c r="B491" s="45" t="s">
        <v>448</v>
      </c>
      <c r="C491" s="43">
        <v>127150</v>
      </c>
      <c r="D491" s="43"/>
      <c r="E491" s="69"/>
      <c r="F491" s="44"/>
      <c r="G491" s="44"/>
      <c r="H491" s="53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ht="19.2" spans="1:26">
      <c r="A492" s="45">
        <v>213</v>
      </c>
      <c r="B492" s="46" t="s">
        <v>449</v>
      </c>
      <c r="C492" s="43">
        <v>59251</v>
      </c>
      <c r="D492" s="43">
        <v>50324</v>
      </c>
      <c r="E492" s="69">
        <v>51470</v>
      </c>
      <c r="F492" s="44">
        <f>E492/D492</f>
        <v>1.02277243462364</v>
      </c>
      <c r="G492" s="44">
        <f>E492/C492-1</f>
        <v>-0.13132267809826</v>
      </c>
      <c r="H492" s="53" t="s">
        <v>450</v>
      </c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>
      <c r="A493" s="45">
        <v>21301</v>
      </c>
      <c r="B493" s="46" t="s">
        <v>451</v>
      </c>
      <c r="C493" s="43">
        <v>20073</v>
      </c>
      <c r="D493" s="43">
        <v>22082</v>
      </c>
      <c r="E493" s="69">
        <v>20041</v>
      </c>
      <c r="F493" s="44"/>
      <c r="G493" s="44"/>
      <c r="H493" s="53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>
      <c r="A494" s="45">
        <v>2130101</v>
      </c>
      <c r="B494" s="45" t="s">
        <v>67</v>
      </c>
      <c r="C494" s="43">
        <v>6404</v>
      </c>
      <c r="D494" s="43">
        <v>7447</v>
      </c>
      <c r="E494" s="69">
        <v>7168</v>
      </c>
      <c r="F494" s="44"/>
      <c r="G494" s="44"/>
      <c r="H494" s="53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>
      <c r="A495" s="45">
        <v>2130102</v>
      </c>
      <c r="B495" s="45" t="s">
        <v>68</v>
      </c>
      <c r="C495" s="43">
        <v>719</v>
      </c>
      <c r="D495" s="43">
        <v>959</v>
      </c>
      <c r="E495" s="69">
        <v>543</v>
      </c>
      <c r="F495" s="44"/>
      <c r="G495" s="44"/>
      <c r="H495" s="53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>
      <c r="A496" s="45">
        <v>2130104</v>
      </c>
      <c r="B496" s="45" t="s">
        <v>83</v>
      </c>
      <c r="C496" s="43">
        <v>5665</v>
      </c>
      <c r="D496" s="43">
        <v>5416</v>
      </c>
      <c r="E496" s="69">
        <v>6046</v>
      </c>
      <c r="F496" s="44"/>
      <c r="G496" s="44"/>
      <c r="H496" s="53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>
      <c r="A497" s="45">
        <v>2130106</v>
      </c>
      <c r="B497" s="45" t="s">
        <v>452</v>
      </c>
      <c r="C497" s="43">
        <v>619</v>
      </c>
      <c r="D497" s="43">
        <v>349</v>
      </c>
      <c r="E497" s="69">
        <v>398</v>
      </c>
      <c r="F497" s="44"/>
      <c r="G497" s="44"/>
      <c r="H497" s="53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>
      <c r="A498" s="45">
        <v>2130108</v>
      </c>
      <c r="B498" s="45" t="s">
        <v>453</v>
      </c>
      <c r="C498" s="43">
        <v>261</v>
      </c>
      <c r="D498" s="43">
        <v>211</v>
      </c>
      <c r="E498" s="69">
        <v>109</v>
      </c>
      <c r="F498" s="44"/>
      <c r="G498" s="44"/>
      <c r="H498" s="53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>
      <c r="A499" s="45">
        <v>2130109</v>
      </c>
      <c r="B499" s="45" t="s">
        <v>454</v>
      </c>
      <c r="C499" s="43">
        <v>73</v>
      </c>
      <c r="D499" s="43">
        <v>69</v>
      </c>
      <c r="E499" s="69">
        <v>54</v>
      </c>
      <c r="F499" s="44"/>
      <c r="G499" s="44"/>
      <c r="H499" s="53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>
      <c r="A500" s="45">
        <v>2130110</v>
      </c>
      <c r="B500" s="45" t="s">
        <v>455</v>
      </c>
      <c r="C500" s="43">
        <v>66</v>
      </c>
      <c r="D500" s="43">
        <v>57</v>
      </c>
      <c r="E500" s="69">
        <v>54</v>
      </c>
      <c r="F500" s="44"/>
      <c r="G500" s="44"/>
      <c r="H500" s="53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>
      <c r="A501" s="45">
        <v>2130111</v>
      </c>
      <c r="B501" s="45" t="s">
        <v>456</v>
      </c>
      <c r="C501" s="43">
        <v>11</v>
      </c>
      <c r="D501" s="43">
        <v>11</v>
      </c>
      <c r="E501" s="69">
        <v>11</v>
      </c>
      <c r="F501" s="44"/>
      <c r="G501" s="44"/>
      <c r="H501" s="53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>
      <c r="A502" s="45">
        <v>2130112</v>
      </c>
      <c r="B502" s="45" t="s">
        <v>457</v>
      </c>
      <c r="C502" s="43">
        <v>6</v>
      </c>
      <c r="D502" s="43">
        <v>13</v>
      </c>
      <c r="E502" s="69">
        <v>4</v>
      </c>
      <c r="F502" s="44"/>
      <c r="G502" s="44"/>
      <c r="H502" s="53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>
      <c r="A503" s="45">
        <v>2130122</v>
      </c>
      <c r="B503" s="45" t="s">
        <v>458</v>
      </c>
      <c r="C503" s="43">
        <v>3162</v>
      </c>
      <c r="D503" s="43">
        <v>2384</v>
      </c>
      <c r="E503" s="69">
        <v>1913</v>
      </c>
      <c r="F503" s="44"/>
      <c r="G503" s="44"/>
      <c r="H503" s="53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>
      <c r="A504" s="45">
        <v>2130124</v>
      </c>
      <c r="B504" s="45" t="s">
        <v>459</v>
      </c>
      <c r="C504" s="43">
        <v>510</v>
      </c>
      <c r="D504" s="43">
        <v>2240</v>
      </c>
      <c r="E504" s="69">
        <v>1819</v>
      </c>
      <c r="F504" s="44"/>
      <c r="G504" s="44"/>
      <c r="H504" s="53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>
      <c r="A505" s="45">
        <v>2130135</v>
      </c>
      <c r="B505" s="45" t="s">
        <v>460</v>
      </c>
      <c r="C505" s="43">
        <v>6</v>
      </c>
      <c r="D505" s="43">
        <v>274</v>
      </c>
      <c r="E505" s="69">
        <v>99</v>
      </c>
      <c r="F505" s="44"/>
      <c r="G505" s="44"/>
      <c r="H505" s="53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>
      <c r="A506" s="45">
        <v>2130152</v>
      </c>
      <c r="B506" s="45" t="s">
        <v>461</v>
      </c>
      <c r="C506" s="43">
        <v>31</v>
      </c>
      <c r="D506" s="43"/>
      <c r="E506" s="69">
        <v>12</v>
      </c>
      <c r="F506" s="44"/>
      <c r="G506" s="44"/>
      <c r="H506" s="53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>
      <c r="A507" s="45">
        <v>2130199</v>
      </c>
      <c r="B507" s="45" t="s">
        <v>462</v>
      </c>
      <c r="C507" s="43">
        <v>2540</v>
      </c>
      <c r="D507" s="43">
        <v>2652</v>
      </c>
      <c r="E507" s="69">
        <v>1811</v>
      </c>
      <c r="F507" s="44"/>
      <c r="G507" s="44"/>
      <c r="H507" s="53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>
      <c r="A508" s="45">
        <v>21302</v>
      </c>
      <c r="B508" s="46" t="s">
        <v>463</v>
      </c>
      <c r="C508" s="43">
        <v>9284</v>
      </c>
      <c r="D508" s="43">
        <v>8919</v>
      </c>
      <c r="E508" s="69">
        <v>10804</v>
      </c>
      <c r="F508" s="44"/>
      <c r="G508" s="44"/>
      <c r="H508" s="53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>
      <c r="A509" s="45">
        <v>2130201</v>
      </c>
      <c r="B509" s="45" t="s">
        <v>67</v>
      </c>
      <c r="C509" s="43">
        <v>532</v>
      </c>
      <c r="D509" s="43">
        <v>618</v>
      </c>
      <c r="E509" s="69">
        <v>631</v>
      </c>
      <c r="F509" s="44"/>
      <c r="G509" s="44"/>
      <c r="H509" s="53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>
      <c r="A510" s="45">
        <v>2130202</v>
      </c>
      <c r="B510" s="45" t="s">
        <v>68</v>
      </c>
      <c r="C510" s="43">
        <v>9</v>
      </c>
      <c r="D510" s="43">
        <v>2</v>
      </c>
      <c r="E510" s="69">
        <v>2</v>
      </c>
      <c r="F510" s="44"/>
      <c r="G510" s="44"/>
      <c r="H510" s="53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>
      <c r="A511" s="45">
        <v>2130204</v>
      </c>
      <c r="B511" s="45" t="s">
        <v>464</v>
      </c>
      <c r="C511" s="43">
        <v>1663</v>
      </c>
      <c r="D511" s="43">
        <v>1620</v>
      </c>
      <c r="E511" s="69">
        <v>1778</v>
      </c>
      <c r="F511" s="44"/>
      <c r="G511" s="44"/>
      <c r="H511" s="53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>
      <c r="A512" s="45">
        <v>2130205</v>
      </c>
      <c r="B512" s="45" t="s">
        <v>465</v>
      </c>
      <c r="C512" s="43">
        <v>68</v>
      </c>
      <c r="D512" s="43">
        <v>62</v>
      </c>
      <c r="E512" s="69">
        <v>61</v>
      </c>
      <c r="F512" s="44"/>
      <c r="G512" s="44"/>
      <c r="H512" s="53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>
      <c r="A513" s="45">
        <v>2130206</v>
      </c>
      <c r="B513" s="45" t="s">
        <v>466</v>
      </c>
      <c r="C513" s="43">
        <v>1</v>
      </c>
      <c r="D513" s="43">
        <v>1</v>
      </c>
      <c r="E513" s="69">
        <v>1</v>
      </c>
      <c r="F513" s="44"/>
      <c r="G513" s="44"/>
      <c r="H513" s="53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>
      <c r="A514" s="45">
        <v>2130207</v>
      </c>
      <c r="B514" s="45" t="s">
        <v>467</v>
      </c>
      <c r="C514" s="43">
        <v>38</v>
      </c>
      <c r="D514" s="43">
        <v>13</v>
      </c>
      <c r="E514" s="69">
        <v>33</v>
      </c>
      <c r="F514" s="44"/>
      <c r="G514" s="44"/>
      <c r="H514" s="53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>
      <c r="A515" s="45">
        <v>2130208</v>
      </c>
      <c r="B515" s="45" t="s">
        <v>468</v>
      </c>
      <c r="C515" s="43">
        <v>61</v>
      </c>
      <c r="D515" s="43"/>
      <c r="E515" s="69"/>
      <c r="F515" s="44"/>
      <c r="G515" s="44"/>
      <c r="H515" s="53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>
      <c r="A516" s="45">
        <v>2130209</v>
      </c>
      <c r="B516" s="45" t="s">
        <v>469</v>
      </c>
      <c r="C516" s="43">
        <v>2648</v>
      </c>
      <c r="D516" s="43">
        <v>2648</v>
      </c>
      <c r="E516" s="69">
        <v>2594</v>
      </c>
      <c r="F516" s="44"/>
      <c r="G516" s="44"/>
      <c r="H516" s="53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>
      <c r="A517" s="45">
        <v>2130211</v>
      </c>
      <c r="B517" s="45" t="s">
        <v>470</v>
      </c>
      <c r="C517" s="43"/>
      <c r="D517" s="43">
        <v>2</v>
      </c>
      <c r="E517" s="69">
        <v>1</v>
      </c>
      <c r="F517" s="44"/>
      <c r="G517" s="44"/>
      <c r="H517" s="53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>
      <c r="A518" s="45">
        <v>2130212</v>
      </c>
      <c r="B518" s="45" t="s">
        <v>471</v>
      </c>
      <c r="C518" s="43">
        <v>40</v>
      </c>
      <c r="D518" s="43"/>
      <c r="E518" s="69">
        <v>138</v>
      </c>
      <c r="F518" s="44"/>
      <c r="G518" s="44"/>
      <c r="H518" s="53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>
      <c r="A519" s="45">
        <v>2130213</v>
      </c>
      <c r="B519" s="45" t="s">
        <v>472</v>
      </c>
      <c r="C519" s="43">
        <v>7</v>
      </c>
      <c r="D519" s="43">
        <v>16</v>
      </c>
      <c r="E519" s="69">
        <v>16</v>
      </c>
      <c r="F519" s="44"/>
      <c r="G519" s="44"/>
      <c r="H519" s="53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>
      <c r="A520" s="45">
        <v>2130216</v>
      </c>
      <c r="B520" s="45" t="s">
        <v>473</v>
      </c>
      <c r="C520" s="43">
        <v>1</v>
      </c>
      <c r="D520" s="43"/>
      <c r="E520" s="69"/>
      <c r="F520" s="44"/>
      <c r="G520" s="44"/>
      <c r="H520" s="53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>
      <c r="A521" s="45">
        <v>2130221</v>
      </c>
      <c r="B521" s="45" t="s">
        <v>474</v>
      </c>
      <c r="C521" s="43">
        <v>7</v>
      </c>
      <c r="D521" s="43">
        <v>250</v>
      </c>
      <c r="E521" s="69">
        <v>250</v>
      </c>
      <c r="F521" s="44"/>
      <c r="G521" s="44"/>
      <c r="H521" s="53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>
      <c r="A522" s="45">
        <v>2130234</v>
      </c>
      <c r="B522" s="45" t="s">
        <v>475</v>
      </c>
      <c r="C522" s="43">
        <v>1587</v>
      </c>
      <c r="D522" s="43">
        <v>1021</v>
      </c>
      <c r="E522" s="69">
        <v>1089</v>
      </c>
      <c r="F522" s="44"/>
      <c r="G522" s="44"/>
      <c r="H522" s="53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>
      <c r="A523" s="45">
        <v>2130299</v>
      </c>
      <c r="B523" s="45" t="s">
        <v>476</v>
      </c>
      <c r="C523" s="43">
        <v>2622</v>
      </c>
      <c r="D523" s="43">
        <v>2666</v>
      </c>
      <c r="E523" s="69">
        <v>4210</v>
      </c>
      <c r="F523" s="44"/>
      <c r="G523" s="44"/>
      <c r="H523" s="53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>
      <c r="A524" s="45">
        <v>21303</v>
      </c>
      <c r="B524" s="46" t="s">
        <v>477</v>
      </c>
      <c r="C524" s="43">
        <v>13268</v>
      </c>
      <c r="D524" s="43">
        <v>5139</v>
      </c>
      <c r="E524" s="69">
        <v>7146</v>
      </c>
      <c r="F524" s="44"/>
      <c r="G524" s="44"/>
      <c r="H524" s="53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>
      <c r="A525" s="45">
        <v>2130301</v>
      </c>
      <c r="B525" s="45" t="s">
        <v>67</v>
      </c>
      <c r="C525" s="43">
        <v>746</v>
      </c>
      <c r="D525" s="43">
        <v>780</v>
      </c>
      <c r="E525" s="69">
        <v>747</v>
      </c>
      <c r="F525" s="44"/>
      <c r="G525" s="44"/>
      <c r="H525" s="53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>
      <c r="A526" s="45">
        <v>2130302</v>
      </c>
      <c r="B526" s="45" t="s">
        <v>68</v>
      </c>
      <c r="C526" s="43"/>
      <c r="D526" s="43">
        <v>10</v>
      </c>
      <c r="E526" s="69">
        <v>9</v>
      </c>
      <c r="F526" s="44"/>
      <c r="G526" s="44"/>
      <c r="H526" s="53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>
      <c r="A527" s="45">
        <v>2130304</v>
      </c>
      <c r="B527" s="45" t="s">
        <v>478</v>
      </c>
      <c r="C527" s="43">
        <v>16</v>
      </c>
      <c r="D527" s="43">
        <v>15</v>
      </c>
      <c r="E527" s="69">
        <v>14</v>
      </c>
      <c r="F527" s="44"/>
      <c r="G527" s="44"/>
      <c r="H527" s="53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>
      <c r="A528" s="45">
        <v>2130305</v>
      </c>
      <c r="B528" s="45" t="s">
        <v>479</v>
      </c>
      <c r="C528" s="43">
        <v>5506</v>
      </c>
      <c r="D528" s="43">
        <v>78</v>
      </c>
      <c r="E528" s="69">
        <v>2589</v>
      </c>
      <c r="F528" s="44"/>
      <c r="G528" s="44"/>
      <c r="H528" s="53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>
      <c r="A529" s="45">
        <v>2130306</v>
      </c>
      <c r="B529" s="45" t="s">
        <v>480</v>
      </c>
      <c r="C529" s="43">
        <v>740</v>
      </c>
      <c r="D529" s="43">
        <v>490</v>
      </c>
      <c r="E529" s="69">
        <v>248</v>
      </c>
      <c r="F529" s="44"/>
      <c r="G529" s="44"/>
      <c r="H529" s="53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>
      <c r="A530" s="45">
        <v>2130309</v>
      </c>
      <c r="B530" s="45" t="s">
        <v>481</v>
      </c>
      <c r="C530" s="43">
        <v>154</v>
      </c>
      <c r="D530" s="43">
        <v>155</v>
      </c>
      <c r="E530" s="69">
        <v>146</v>
      </c>
      <c r="F530" s="44"/>
      <c r="G530" s="44"/>
      <c r="H530" s="53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>
      <c r="A531" s="45">
        <v>2130310</v>
      </c>
      <c r="B531" s="45" t="s">
        <v>482</v>
      </c>
      <c r="C531" s="43">
        <v>589</v>
      </c>
      <c r="D531" s="43">
        <v>900</v>
      </c>
      <c r="E531" s="69">
        <v>896</v>
      </c>
      <c r="F531" s="44"/>
      <c r="G531" s="44"/>
      <c r="H531" s="53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>
      <c r="A532" s="45">
        <v>2130311</v>
      </c>
      <c r="B532" s="45" t="s">
        <v>483</v>
      </c>
      <c r="C532" s="43">
        <v>415</v>
      </c>
      <c r="D532" s="43">
        <v>10</v>
      </c>
      <c r="E532" s="69">
        <v>10</v>
      </c>
      <c r="F532" s="44"/>
      <c r="G532" s="44"/>
      <c r="H532" s="53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>
      <c r="A533" s="45">
        <v>2130312</v>
      </c>
      <c r="B533" s="45" t="s">
        <v>484</v>
      </c>
      <c r="C533" s="43">
        <v>226</v>
      </c>
      <c r="D533" s="43">
        <v>227</v>
      </c>
      <c r="E533" s="69">
        <v>26</v>
      </c>
      <c r="F533" s="44"/>
      <c r="G533" s="44"/>
      <c r="H533" s="53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>
      <c r="A534" s="45">
        <v>2130313</v>
      </c>
      <c r="B534" s="45" t="s">
        <v>485</v>
      </c>
      <c r="C534" s="43">
        <v>94</v>
      </c>
      <c r="D534" s="43">
        <v>124</v>
      </c>
      <c r="E534" s="69">
        <v>121</v>
      </c>
      <c r="F534" s="44"/>
      <c r="G534" s="44"/>
      <c r="H534" s="53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>
      <c r="A535" s="45">
        <v>2130314</v>
      </c>
      <c r="B535" s="45" t="s">
        <v>486</v>
      </c>
      <c r="C535" s="43">
        <v>20</v>
      </c>
      <c r="D535" s="43">
        <v>208</v>
      </c>
      <c r="E535" s="69">
        <v>76</v>
      </c>
      <c r="F535" s="44"/>
      <c r="G535" s="44"/>
      <c r="H535" s="53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>
      <c r="A536" s="45">
        <v>2130315</v>
      </c>
      <c r="B536" s="45" t="s">
        <v>487</v>
      </c>
      <c r="C536" s="43">
        <v>4</v>
      </c>
      <c r="D536" s="43">
        <v>4</v>
      </c>
      <c r="E536" s="69">
        <v>4</v>
      </c>
      <c r="F536" s="44"/>
      <c r="G536" s="44"/>
      <c r="H536" s="53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>
      <c r="A537" s="45">
        <v>2130317</v>
      </c>
      <c r="B537" s="45" t="s">
        <v>488</v>
      </c>
      <c r="C537" s="43">
        <v>461</v>
      </c>
      <c r="D537" s="43">
        <v>469</v>
      </c>
      <c r="E537" s="69">
        <v>447</v>
      </c>
      <c r="F537" s="44"/>
      <c r="G537" s="44"/>
      <c r="H537" s="53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>
      <c r="A538" s="45">
        <v>2130321</v>
      </c>
      <c r="B538" s="45" t="s">
        <v>489</v>
      </c>
      <c r="C538" s="43"/>
      <c r="D538" s="43">
        <v>940</v>
      </c>
      <c r="E538" s="69">
        <v>940</v>
      </c>
      <c r="F538" s="44"/>
      <c r="G538" s="44"/>
      <c r="H538" s="53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>
      <c r="A539" s="45">
        <v>2130322</v>
      </c>
      <c r="B539" s="45" t="s">
        <v>490</v>
      </c>
      <c r="C539" s="43">
        <v>1</v>
      </c>
      <c r="D539" s="43"/>
      <c r="E539" s="69"/>
      <c r="F539" s="44"/>
      <c r="G539" s="44"/>
      <c r="H539" s="53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>
      <c r="A540" s="45">
        <v>2130399</v>
      </c>
      <c r="B540" s="45" t="s">
        <v>491</v>
      </c>
      <c r="C540" s="43">
        <v>4296</v>
      </c>
      <c r="D540" s="43">
        <v>729</v>
      </c>
      <c r="E540" s="69">
        <v>873</v>
      </c>
      <c r="F540" s="44"/>
      <c r="G540" s="44"/>
      <c r="H540" s="53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>
      <c r="A541" s="45">
        <v>21305</v>
      </c>
      <c r="B541" s="46" t="s">
        <v>492</v>
      </c>
      <c r="C541" s="43">
        <v>170</v>
      </c>
      <c r="D541" s="43">
        <v>455</v>
      </c>
      <c r="E541" s="69">
        <v>227</v>
      </c>
      <c r="F541" s="44"/>
      <c r="G541" s="44"/>
      <c r="H541" s="53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>
      <c r="A542" s="45">
        <v>2130506</v>
      </c>
      <c r="B542" s="45" t="s">
        <v>493</v>
      </c>
      <c r="C542" s="43">
        <v>100</v>
      </c>
      <c r="D542" s="43"/>
      <c r="E542" s="69"/>
      <c r="F542" s="44"/>
      <c r="G542" s="44"/>
      <c r="H542" s="53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>
      <c r="A543" s="45">
        <v>2130507</v>
      </c>
      <c r="B543" s="45" t="s">
        <v>494</v>
      </c>
      <c r="C543" s="43"/>
      <c r="D543" s="43">
        <v>20</v>
      </c>
      <c r="E543" s="69">
        <v>9</v>
      </c>
      <c r="F543" s="44"/>
      <c r="G543" s="44"/>
      <c r="H543" s="53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>
      <c r="A544" s="45">
        <v>2130599</v>
      </c>
      <c r="B544" s="45" t="s">
        <v>495</v>
      </c>
      <c r="C544" s="43">
        <v>70</v>
      </c>
      <c r="D544" s="43">
        <v>435</v>
      </c>
      <c r="E544" s="69">
        <v>218</v>
      </c>
      <c r="F544" s="44"/>
      <c r="G544" s="44"/>
      <c r="H544" s="53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>
      <c r="A545" s="45">
        <v>21306</v>
      </c>
      <c r="B545" s="46" t="s">
        <v>496</v>
      </c>
      <c r="C545" s="43">
        <v>1732</v>
      </c>
      <c r="D545" s="43">
        <v>500</v>
      </c>
      <c r="E545" s="69"/>
      <c r="F545" s="44"/>
      <c r="G545" s="44"/>
      <c r="H545" s="53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>
      <c r="A546" s="45">
        <v>2130602</v>
      </c>
      <c r="B546" s="45" t="s">
        <v>497</v>
      </c>
      <c r="C546" s="43">
        <v>1680</v>
      </c>
      <c r="D546" s="43">
        <v>500</v>
      </c>
      <c r="E546" s="69"/>
      <c r="F546" s="44"/>
      <c r="G546" s="44"/>
      <c r="H546" s="53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>
      <c r="A547" s="45">
        <v>2130699</v>
      </c>
      <c r="B547" s="45" t="s">
        <v>498</v>
      </c>
      <c r="C547" s="43">
        <v>52</v>
      </c>
      <c r="D547" s="43"/>
      <c r="E547" s="69"/>
      <c r="F547" s="44"/>
      <c r="G547" s="44"/>
      <c r="H547" s="53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>
      <c r="A548" s="45">
        <v>21307</v>
      </c>
      <c r="B548" s="46" t="s">
        <v>499</v>
      </c>
      <c r="C548" s="43">
        <v>12117</v>
      </c>
      <c r="D548" s="43">
        <v>11269</v>
      </c>
      <c r="E548" s="69">
        <v>10531</v>
      </c>
      <c r="F548" s="44"/>
      <c r="G548" s="44"/>
      <c r="H548" s="53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>
      <c r="A549" s="45">
        <v>2130701</v>
      </c>
      <c r="B549" s="45" t="s">
        <v>500</v>
      </c>
      <c r="C549" s="43">
        <v>3665</v>
      </c>
      <c r="D549" s="43">
        <v>3800</v>
      </c>
      <c r="E549" s="69">
        <v>1920</v>
      </c>
      <c r="F549" s="44"/>
      <c r="G549" s="44"/>
      <c r="H549" s="53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>
      <c r="A550" s="45">
        <v>2130705</v>
      </c>
      <c r="B550" s="45" t="s">
        <v>501</v>
      </c>
      <c r="C550" s="43">
        <v>4931</v>
      </c>
      <c r="D550" s="43">
        <v>6366</v>
      </c>
      <c r="E550" s="69">
        <v>5057</v>
      </c>
      <c r="F550" s="44"/>
      <c r="G550" s="44"/>
      <c r="H550" s="53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>
      <c r="A551" s="45">
        <v>2130799</v>
      </c>
      <c r="B551" s="45" t="s">
        <v>502</v>
      </c>
      <c r="C551" s="43">
        <v>3521</v>
      </c>
      <c r="D551" s="43">
        <v>1103</v>
      </c>
      <c r="E551" s="69">
        <v>3554</v>
      </c>
      <c r="F551" s="44"/>
      <c r="G551" s="44"/>
      <c r="H551" s="53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>
      <c r="A552" s="45">
        <v>21308</v>
      </c>
      <c r="B552" s="46" t="s">
        <v>503</v>
      </c>
      <c r="C552" s="43">
        <v>2500</v>
      </c>
      <c r="D552" s="43"/>
      <c r="E552" s="69"/>
      <c r="F552" s="44"/>
      <c r="G552" s="44"/>
      <c r="H552" s="53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>
      <c r="A553" s="45">
        <v>2130899</v>
      </c>
      <c r="B553" s="45" t="s">
        <v>504</v>
      </c>
      <c r="C553" s="43">
        <v>2500</v>
      </c>
      <c r="D553" s="43"/>
      <c r="E553" s="69"/>
      <c r="F553" s="44"/>
      <c r="G553" s="44"/>
      <c r="H553" s="53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>
      <c r="A554" s="45">
        <v>21399</v>
      </c>
      <c r="B554" s="46" t="s">
        <v>505</v>
      </c>
      <c r="C554" s="43">
        <v>107</v>
      </c>
      <c r="D554" s="43">
        <v>1960</v>
      </c>
      <c r="E554" s="69">
        <v>2721</v>
      </c>
      <c r="F554" s="44"/>
      <c r="G554" s="44"/>
      <c r="H554" s="53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>
      <c r="A555" s="45">
        <v>2139999</v>
      </c>
      <c r="B555" s="45" t="s">
        <v>506</v>
      </c>
      <c r="C555" s="43">
        <v>107</v>
      </c>
      <c r="D555" s="43">
        <v>1960</v>
      </c>
      <c r="E555" s="69">
        <v>2721</v>
      </c>
      <c r="F555" s="44"/>
      <c r="G555" s="44"/>
      <c r="H555" s="53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>
      <c r="A556" s="45">
        <v>214</v>
      </c>
      <c r="B556" s="46" t="s">
        <v>507</v>
      </c>
      <c r="C556" s="43">
        <v>21344</v>
      </c>
      <c r="D556" s="43">
        <v>24668</v>
      </c>
      <c r="E556" s="69">
        <v>20840</v>
      </c>
      <c r="F556" s="44">
        <f>E556/D556</f>
        <v>0.844819198962218</v>
      </c>
      <c r="G556" s="44">
        <f>E556/C556-1</f>
        <v>-0.0236131934032984</v>
      </c>
      <c r="H556" s="53" t="s">
        <v>508</v>
      </c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>
      <c r="A557" s="45">
        <v>21401</v>
      </c>
      <c r="B557" s="46" t="s">
        <v>509</v>
      </c>
      <c r="C557" s="43">
        <v>15087</v>
      </c>
      <c r="D557" s="43">
        <v>16139</v>
      </c>
      <c r="E557" s="69">
        <v>11665</v>
      </c>
      <c r="F557" s="44"/>
      <c r="G557" s="44"/>
      <c r="H557" s="53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>
      <c r="A558" s="45">
        <v>2140101</v>
      </c>
      <c r="B558" s="45" t="s">
        <v>67</v>
      </c>
      <c r="C558" s="43">
        <v>289</v>
      </c>
      <c r="D558" s="43">
        <v>325</v>
      </c>
      <c r="E558" s="69">
        <v>340</v>
      </c>
      <c r="F558" s="44"/>
      <c r="G558" s="44"/>
      <c r="H558" s="53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>
      <c r="A559" s="45">
        <v>2140102</v>
      </c>
      <c r="B559" s="45" t="s">
        <v>68</v>
      </c>
      <c r="C559" s="43">
        <v>5</v>
      </c>
      <c r="D559" s="43">
        <v>7</v>
      </c>
      <c r="E559" s="69">
        <v>6</v>
      </c>
      <c r="F559" s="44"/>
      <c r="G559" s="44"/>
      <c r="H559" s="53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>
      <c r="A560" s="45">
        <v>2140106</v>
      </c>
      <c r="B560" s="45" t="s">
        <v>510</v>
      </c>
      <c r="C560" s="43">
        <v>3061</v>
      </c>
      <c r="D560" s="43">
        <v>3657</v>
      </c>
      <c r="E560" s="69">
        <v>1207</v>
      </c>
      <c r="F560" s="44"/>
      <c r="G560" s="44"/>
      <c r="H560" s="53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>
      <c r="A561" s="45">
        <v>2140112</v>
      </c>
      <c r="B561" s="45" t="s">
        <v>511</v>
      </c>
      <c r="C561" s="43">
        <v>1433</v>
      </c>
      <c r="D561" s="43">
        <v>1055</v>
      </c>
      <c r="E561" s="69">
        <v>982</v>
      </c>
      <c r="F561" s="44"/>
      <c r="G561" s="44"/>
      <c r="H561" s="53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>
      <c r="A562" s="45">
        <v>2140199</v>
      </c>
      <c r="B562" s="45" t="s">
        <v>512</v>
      </c>
      <c r="C562" s="43">
        <v>10299</v>
      </c>
      <c r="D562" s="43">
        <v>11095</v>
      </c>
      <c r="E562" s="69">
        <v>9130</v>
      </c>
      <c r="F562" s="44"/>
      <c r="G562" s="44"/>
      <c r="H562" s="53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>
      <c r="A563" s="45">
        <v>21404</v>
      </c>
      <c r="B563" s="46" t="s">
        <v>513</v>
      </c>
      <c r="C563" s="43">
        <v>2262</v>
      </c>
      <c r="D563" s="43">
        <v>2250</v>
      </c>
      <c r="E563" s="69">
        <v>2896</v>
      </c>
      <c r="F563" s="44"/>
      <c r="G563" s="44"/>
      <c r="H563" s="53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>
      <c r="A564" s="45">
        <v>2140401</v>
      </c>
      <c r="B564" s="45" t="s">
        <v>514</v>
      </c>
      <c r="C564" s="43">
        <v>545</v>
      </c>
      <c r="D564" s="43">
        <v>1111</v>
      </c>
      <c r="E564" s="69">
        <v>1241</v>
      </c>
      <c r="F564" s="44"/>
      <c r="G564" s="44"/>
      <c r="H564" s="53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>
      <c r="A565" s="45">
        <v>2140402</v>
      </c>
      <c r="B565" s="45" t="s">
        <v>515</v>
      </c>
      <c r="C565" s="43">
        <v>602</v>
      </c>
      <c r="D565" s="43">
        <v>198</v>
      </c>
      <c r="E565" s="69">
        <v>721</v>
      </c>
      <c r="F565" s="44"/>
      <c r="G565" s="44"/>
      <c r="H565" s="53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>
      <c r="A566" s="45">
        <v>2140403</v>
      </c>
      <c r="B566" s="45" t="s">
        <v>516</v>
      </c>
      <c r="C566" s="43">
        <v>1111</v>
      </c>
      <c r="D566" s="43">
        <v>206</v>
      </c>
      <c r="E566" s="69">
        <v>215</v>
      </c>
      <c r="F566" s="44"/>
      <c r="G566" s="44"/>
      <c r="H566" s="53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>
      <c r="A567" s="45">
        <v>2140499</v>
      </c>
      <c r="B567" s="45" t="s">
        <v>517</v>
      </c>
      <c r="C567" s="43">
        <v>4</v>
      </c>
      <c r="D567" s="43">
        <v>735</v>
      </c>
      <c r="E567" s="69">
        <v>719</v>
      </c>
      <c r="F567" s="44"/>
      <c r="G567" s="44"/>
      <c r="H567" s="53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>
      <c r="A568" s="45">
        <v>21406</v>
      </c>
      <c r="B568" s="46" t="s">
        <v>518</v>
      </c>
      <c r="C568" s="43">
        <v>3766</v>
      </c>
      <c r="D568" s="43">
        <v>6279</v>
      </c>
      <c r="E568" s="69">
        <v>6279</v>
      </c>
      <c r="F568" s="44"/>
      <c r="G568" s="44"/>
      <c r="H568" s="53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>
      <c r="A569" s="45">
        <v>2140601</v>
      </c>
      <c r="B569" s="45" t="s">
        <v>519</v>
      </c>
      <c r="C569" s="43">
        <v>3198</v>
      </c>
      <c r="D569" s="43">
        <v>6090</v>
      </c>
      <c r="E569" s="69">
        <v>6090</v>
      </c>
      <c r="F569" s="44"/>
      <c r="G569" s="44"/>
      <c r="H569" s="53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>
      <c r="A570" s="45">
        <v>2140602</v>
      </c>
      <c r="B570" s="45" t="s">
        <v>520</v>
      </c>
      <c r="C570" s="43"/>
      <c r="D570" s="43">
        <v>189</v>
      </c>
      <c r="E570" s="69">
        <v>189</v>
      </c>
      <c r="F570" s="44"/>
      <c r="G570" s="44"/>
      <c r="H570" s="53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>
      <c r="A571" s="45">
        <v>2140699</v>
      </c>
      <c r="B571" s="45" t="s">
        <v>521</v>
      </c>
      <c r="C571" s="43">
        <v>568</v>
      </c>
      <c r="D571" s="43"/>
      <c r="E571" s="69"/>
      <c r="F571" s="44"/>
      <c r="G571" s="44"/>
      <c r="H571" s="53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>
      <c r="A572" s="45">
        <v>21499</v>
      </c>
      <c r="B572" s="46" t="s">
        <v>522</v>
      </c>
      <c r="C572" s="43">
        <v>229</v>
      </c>
      <c r="D572" s="43"/>
      <c r="E572" s="69"/>
      <c r="F572" s="44"/>
      <c r="G572" s="44"/>
      <c r="H572" s="53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>
      <c r="A573" s="45">
        <v>2149999</v>
      </c>
      <c r="B573" s="45" t="s">
        <v>523</v>
      </c>
      <c r="C573" s="43">
        <v>229</v>
      </c>
      <c r="D573" s="43"/>
      <c r="E573" s="69"/>
      <c r="F573" s="44"/>
      <c r="G573" s="44"/>
      <c r="H573" s="53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>
      <c r="A574" s="45">
        <v>215</v>
      </c>
      <c r="B574" s="46" t="s">
        <v>524</v>
      </c>
      <c r="C574" s="43">
        <v>14717</v>
      </c>
      <c r="D574" s="43">
        <v>10392</v>
      </c>
      <c r="E574" s="69">
        <v>5713</v>
      </c>
      <c r="F574" s="44">
        <f>E574/D574</f>
        <v>0.549749807544265</v>
      </c>
      <c r="G574" s="44">
        <f>E574/C574-1</f>
        <v>-0.611809472039138</v>
      </c>
      <c r="H574" s="53" t="s">
        <v>525</v>
      </c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>
      <c r="A575" s="45">
        <v>21501</v>
      </c>
      <c r="B575" s="46" t="s">
        <v>526</v>
      </c>
      <c r="C575" s="43">
        <v>14</v>
      </c>
      <c r="D575" s="43"/>
      <c r="E575" s="69"/>
      <c r="F575" s="44"/>
      <c r="G575" s="44"/>
      <c r="H575" s="53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>
      <c r="A576" s="45">
        <v>2150101</v>
      </c>
      <c r="B576" s="45" t="s">
        <v>67</v>
      </c>
      <c r="C576" s="43">
        <v>14</v>
      </c>
      <c r="D576" s="43"/>
      <c r="E576" s="69"/>
      <c r="F576" s="44"/>
      <c r="G576" s="44"/>
      <c r="H576" s="53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>
      <c r="A577" s="45">
        <v>21502</v>
      </c>
      <c r="B577" s="46" t="s">
        <v>527</v>
      </c>
      <c r="C577" s="43">
        <v>800</v>
      </c>
      <c r="D577" s="43">
        <v>4834</v>
      </c>
      <c r="E577" s="69">
        <v>2625</v>
      </c>
      <c r="F577" s="44"/>
      <c r="G577" s="44"/>
      <c r="H577" s="53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>
      <c r="A578" s="45">
        <v>2150205</v>
      </c>
      <c r="B578" s="45" t="s">
        <v>528</v>
      </c>
      <c r="C578" s="43"/>
      <c r="D578" s="43">
        <v>4834</v>
      </c>
      <c r="E578" s="69">
        <v>1238</v>
      </c>
      <c r="F578" s="44"/>
      <c r="G578" s="44"/>
      <c r="H578" s="53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>
      <c r="A579" s="45">
        <v>2150299</v>
      </c>
      <c r="B579" s="45" t="s">
        <v>529</v>
      </c>
      <c r="C579" s="43">
        <v>800</v>
      </c>
      <c r="D579" s="43"/>
      <c r="E579" s="69">
        <v>1387</v>
      </c>
      <c r="F579" s="44"/>
      <c r="G579" s="44"/>
      <c r="H579" s="53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>
      <c r="A580" s="45">
        <v>21503</v>
      </c>
      <c r="B580" s="46" t="s">
        <v>530</v>
      </c>
      <c r="C580" s="43">
        <v>1833</v>
      </c>
      <c r="D580" s="43">
        <v>854</v>
      </c>
      <c r="E580" s="69">
        <v>855</v>
      </c>
      <c r="F580" s="44"/>
      <c r="G580" s="44"/>
      <c r="H580" s="53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>
      <c r="A581" s="45">
        <v>2150301</v>
      </c>
      <c r="B581" s="45" t="s">
        <v>67</v>
      </c>
      <c r="C581" s="43">
        <v>358</v>
      </c>
      <c r="D581" s="43">
        <v>376</v>
      </c>
      <c r="E581" s="69">
        <v>372</v>
      </c>
      <c r="F581" s="44"/>
      <c r="G581" s="44"/>
      <c r="H581" s="53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>
      <c r="A582" s="45">
        <v>2150302</v>
      </c>
      <c r="B582" s="45" t="s">
        <v>68</v>
      </c>
      <c r="C582" s="43">
        <v>68</v>
      </c>
      <c r="D582" s="43">
        <v>20</v>
      </c>
      <c r="E582" s="69">
        <v>15</v>
      </c>
      <c r="F582" s="44"/>
      <c r="G582" s="44"/>
      <c r="H582" s="53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>
      <c r="A583" s="45">
        <v>2150399</v>
      </c>
      <c r="B583" s="45" t="s">
        <v>531</v>
      </c>
      <c r="C583" s="43">
        <v>1407</v>
      </c>
      <c r="D583" s="43">
        <v>458</v>
      </c>
      <c r="E583" s="69">
        <v>468</v>
      </c>
      <c r="F583" s="44"/>
      <c r="G583" s="44"/>
      <c r="H583" s="53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>
      <c r="A584" s="45">
        <v>21505</v>
      </c>
      <c r="B584" s="46" t="s">
        <v>532</v>
      </c>
      <c r="C584" s="43">
        <v>719</v>
      </c>
      <c r="D584" s="43">
        <v>3059</v>
      </c>
      <c r="E584" s="69">
        <v>1641</v>
      </c>
      <c r="F584" s="44"/>
      <c r="G584" s="44"/>
      <c r="H584" s="53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>
      <c r="A585" s="45">
        <v>2150501</v>
      </c>
      <c r="B585" s="45" t="s">
        <v>67</v>
      </c>
      <c r="C585" s="43">
        <v>516</v>
      </c>
      <c r="D585" s="43">
        <v>572</v>
      </c>
      <c r="E585" s="69">
        <v>605</v>
      </c>
      <c r="F585" s="44"/>
      <c r="G585" s="44"/>
      <c r="H585" s="53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>
      <c r="A586" s="45">
        <v>2150502</v>
      </c>
      <c r="B586" s="45" t="s">
        <v>68</v>
      </c>
      <c r="C586" s="43">
        <v>126</v>
      </c>
      <c r="D586" s="43">
        <v>53</v>
      </c>
      <c r="E586" s="69">
        <v>40</v>
      </c>
      <c r="F586" s="44"/>
      <c r="G586" s="44"/>
      <c r="H586" s="53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>
      <c r="A587" s="45">
        <v>2150510</v>
      </c>
      <c r="B587" s="45" t="s">
        <v>533</v>
      </c>
      <c r="C587" s="43"/>
      <c r="D587" s="43">
        <v>2365</v>
      </c>
      <c r="E587" s="69">
        <v>948</v>
      </c>
      <c r="F587" s="44"/>
      <c r="G587" s="44"/>
      <c r="H587" s="53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>
      <c r="A588" s="45">
        <v>2150599</v>
      </c>
      <c r="B588" s="45" t="s">
        <v>534</v>
      </c>
      <c r="C588" s="43">
        <v>77</v>
      </c>
      <c r="D588" s="43">
        <v>69</v>
      </c>
      <c r="E588" s="69">
        <v>48</v>
      </c>
      <c r="F588" s="44"/>
      <c r="G588" s="44"/>
      <c r="H588" s="53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>
      <c r="A589" s="45">
        <v>21506</v>
      </c>
      <c r="B589" s="46" t="s">
        <v>535</v>
      </c>
      <c r="C589" s="43">
        <v>694</v>
      </c>
      <c r="D589" s="43"/>
      <c r="E589" s="69"/>
      <c r="F589" s="44"/>
      <c r="G589" s="44"/>
      <c r="H589" s="53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>
      <c r="A590" s="45">
        <v>2150601</v>
      </c>
      <c r="B590" s="45" t="s">
        <v>67</v>
      </c>
      <c r="C590" s="43">
        <v>496</v>
      </c>
      <c r="D590" s="43"/>
      <c r="E590" s="69"/>
      <c r="F590" s="44"/>
      <c r="G590" s="44"/>
      <c r="H590" s="53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>
      <c r="A591" s="45">
        <v>2150602</v>
      </c>
      <c r="B591" s="45" t="s">
        <v>68</v>
      </c>
      <c r="C591" s="43">
        <v>15</v>
      </c>
      <c r="D591" s="43"/>
      <c r="E591" s="69"/>
      <c r="F591" s="44"/>
      <c r="G591" s="44"/>
      <c r="H591" s="53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>
      <c r="A592" s="45">
        <v>2150699</v>
      </c>
      <c r="B592" s="45" t="s">
        <v>536</v>
      </c>
      <c r="C592" s="43">
        <v>183</v>
      </c>
      <c r="D592" s="43"/>
      <c r="E592" s="69"/>
      <c r="F592" s="44"/>
      <c r="G592" s="44"/>
      <c r="H592" s="53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>
      <c r="A593" s="45">
        <v>21507</v>
      </c>
      <c r="B593" s="46" t="s">
        <v>537</v>
      </c>
      <c r="C593" s="43"/>
      <c r="D593" s="43">
        <v>110</v>
      </c>
      <c r="E593" s="69">
        <v>122</v>
      </c>
      <c r="F593" s="44"/>
      <c r="G593" s="44"/>
      <c r="H593" s="53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>
      <c r="A594" s="45">
        <v>2150701</v>
      </c>
      <c r="B594" s="45" t="s">
        <v>67</v>
      </c>
      <c r="C594" s="43"/>
      <c r="D594" s="43">
        <v>23</v>
      </c>
      <c r="E594" s="69">
        <v>43</v>
      </c>
      <c r="F594" s="44"/>
      <c r="G594" s="44"/>
      <c r="H594" s="53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>
      <c r="A595" s="45">
        <v>2150799</v>
      </c>
      <c r="B595" s="45" t="s">
        <v>538</v>
      </c>
      <c r="C595" s="43"/>
      <c r="D595" s="43">
        <v>87</v>
      </c>
      <c r="E595" s="69">
        <v>79</v>
      </c>
      <c r="F595" s="44"/>
      <c r="G595" s="44"/>
      <c r="H595" s="53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>
      <c r="A596" s="45">
        <v>21508</v>
      </c>
      <c r="B596" s="46" t="s">
        <v>539</v>
      </c>
      <c r="C596" s="43">
        <v>10657</v>
      </c>
      <c r="D596" s="43">
        <v>1535</v>
      </c>
      <c r="E596" s="69">
        <v>470</v>
      </c>
      <c r="F596" s="44"/>
      <c r="G596" s="44"/>
      <c r="H596" s="53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>
      <c r="A597" s="45">
        <v>2150801</v>
      </c>
      <c r="B597" s="45" t="s">
        <v>67</v>
      </c>
      <c r="C597" s="43">
        <v>140</v>
      </c>
      <c r="D597" s="43">
        <v>148</v>
      </c>
      <c r="E597" s="69">
        <v>134</v>
      </c>
      <c r="F597" s="44"/>
      <c r="G597" s="44"/>
      <c r="H597" s="53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>
      <c r="A598" s="45">
        <v>2150802</v>
      </c>
      <c r="B598" s="45" t="s">
        <v>68</v>
      </c>
      <c r="C598" s="43">
        <v>271</v>
      </c>
      <c r="D598" s="43">
        <v>372</v>
      </c>
      <c r="E598" s="69">
        <v>196</v>
      </c>
      <c r="F598" s="44"/>
      <c r="G598" s="44"/>
      <c r="H598" s="53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>
      <c r="A599" s="45">
        <v>2150899</v>
      </c>
      <c r="B599" s="45" t="s">
        <v>540</v>
      </c>
      <c r="C599" s="43">
        <v>10246</v>
      </c>
      <c r="D599" s="43">
        <v>1015</v>
      </c>
      <c r="E599" s="69">
        <v>140</v>
      </c>
      <c r="F599" s="44"/>
      <c r="G599" s="44"/>
      <c r="H599" s="53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>
      <c r="A600" s="45">
        <v>216</v>
      </c>
      <c r="B600" s="46" t="s">
        <v>541</v>
      </c>
      <c r="C600" s="43">
        <v>52800</v>
      </c>
      <c r="D600" s="43">
        <v>22584</v>
      </c>
      <c r="E600" s="69">
        <v>2048</v>
      </c>
      <c r="F600" s="44">
        <f>E600/D600</f>
        <v>0.0906836698547644</v>
      </c>
      <c r="G600" s="44">
        <f>E600/C600-1</f>
        <v>-0.961212121212121</v>
      </c>
      <c r="H600" s="53" t="s">
        <v>525</v>
      </c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>
      <c r="A601" s="45">
        <v>21602</v>
      </c>
      <c r="B601" s="46" t="s">
        <v>542</v>
      </c>
      <c r="C601" s="43">
        <v>350</v>
      </c>
      <c r="D601" s="43">
        <v>347</v>
      </c>
      <c r="E601" s="69">
        <v>363</v>
      </c>
      <c r="F601" s="44"/>
      <c r="G601" s="44"/>
      <c r="H601" s="53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>
      <c r="A602" s="45">
        <v>2160201</v>
      </c>
      <c r="B602" s="45" t="s">
        <v>67</v>
      </c>
      <c r="C602" s="43">
        <v>340</v>
      </c>
      <c r="D602" s="43">
        <v>347</v>
      </c>
      <c r="E602" s="69">
        <v>363</v>
      </c>
      <c r="F602" s="44"/>
      <c r="G602" s="44"/>
      <c r="H602" s="53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>
      <c r="A603" s="45">
        <v>2160217</v>
      </c>
      <c r="B603" s="45" t="s">
        <v>543</v>
      </c>
      <c r="C603" s="43">
        <v>10</v>
      </c>
      <c r="D603" s="43"/>
      <c r="E603" s="69"/>
      <c r="F603" s="44"/>
      <c r="G603" s="44"/>
      <c r="H603" s="53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>
      <c r="A604" s="45">
        <v>21605</v>
      </c>
      <c r="B604" s="46" t="s">
        <v>544</v>
      </c>
      <c r="C604" s="43">
        <v>1186</v>
      </c>
      <c r="D604" s="43"/>
      <c r="E604" s="69"/>
      <c r="F604" s="44"/>
      <c r="G604" s="44"/>
      <c r="H604" s="53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>
      <c r="A605" s="45">
        <v>2160501</v>
      </c>
      <c r="B605" s="45" t="s">
        <v>67</v>
      </c>
      <c r="C605" s="43">
        <v>271</v>
      </c>
      <c r="D605" s="43"/>
      <c r="E605" s="69"/>
      <c r="F605" s="44"/>
      <c r="G605" s="44"/>
      <c r="H605" s="53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>
      <c r="A606" s="45">
        <v>2160502</v>
      </c>
      <c r="B606" s="45" t="s">
        <v>68</v>
      </c>
      <c r="C606" s="43">
        <v>4</v>
      </c>
      <c r="D606" s="43"/>
      <c r="E606" s="69"/>
      <c r="F606" s="44"/>
      <c r="G606" s="44"/>
      <c r="H606" s="53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>
      <c r="A607" s="45">
        <v>2160504</v>
      </c>
      <c r="B607" s="45" t="s">
        <v>275</v>
      </c>
      <c r="C607" s="43">
        <v>319</v>
      </c>
      <c r="D607" s="43"/>
      <c r="E607" s="69"/>
      <c r="F607" s="44"/>
      <c r="G607" s="44"/>
      <c r="H607" s="53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>
      <c r="A608" s="45">
        <v>2160505</v>
      </c>
      <c r="B608" s="45" t="s">
        <v>545</v>
      </c>
      <c r="C608" s="43">
        <v>6</v>
      </c>
      <c r="D608" s="43"/>
      <c r="E608" s="69"/>
      <c r="F608" s="44"/>
      <c r="G608" s="44"/>
      <c r="H608" s="53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>
      <c r="A609" s="45">
        <v>2160599</v>
      </c>
      <c r="B609" s="45" t="s">
        <v>546</v>
      </c>
      <c r="C609" s="43">
        <v>586</v>
      </c>
      <c r="D609" s="43"/>
      <c r="E609" s="69"/>
      <c r="F609" s="44"/>
      <c r="G609" s="44"/>
      <c r="H609" s="53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>
      <c r="A610" s="45">
        <v>21606</v>
      </c>
      <c r="B610" s="46" t="s">
        <v>547</v>
      </c>
      <c r="C610" s="43">
        <v>4504</v>
      </c>
      <c r="D610" s="43">
        <v>4620</v>
      </c>
      <c r="E610" s="69">
        <v>1228</v>
      </c>
      <c r="F610" s="44"/>
      <c r="G610" s="44"/>
      <c r="H610" s="53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>
      <c r="A611" s="45">
        <v>2160699</v>
      </c>
      <c r="B611" s="45" t="s">
        <v>548</v>
      </c>
      <c r="C611" s="43">
        <v>4504</v>
      </c>
      <c r="D611" s="43">
        <v>4620</v>
      </c>
      <c r="E611" s="69">
        <v>1228</v>
      </c>
      <c r="F611" s="44"/>
      <c r="G611" s="44"/>
      <c r="H611" s="53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>
      <c r="A612" s="45">
        <v>21699</v>
      </c>
      <c r="B612" s="46" t="s">
        <v>549</v>
      </c>
      <c r="C612" s="43">
        <v>46760</v>
      </c>
      <c r="D612" s="43">
        <v>17617</v>
      </c>
      <c r="E612" s="69">
        <v>457</v>
      </c>
      <c r="F612" s="44"/>
      <c r="G612" s="44"/>
      <c r="H612" s="53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>
      <c r="A613" s="45">
        <v>2169999</v>
      </c>
      <c r="B613" s="45" t="s">
        <v>550</v>
      </c>
      <c r="C613" s="43">
        <v>46760</v>
      </c>
      <c r="D613" s="43">
        <v>17617</v>
      </c>
      <c r="E613" s="69">
        <v>457</v>
      </c>
      <c r="F613" s="44"/>
      <c r="G613" s="44"/>
      <c r="H613" s="53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>
      <c r="A614" s="45">
        <v>217</v>
      </c>
      <c r="B614" s="46" t="s">
        <v>551</v>
      </c>
      <c r="C614" s="43">
        <v>5445</v>
      </c>
      <c r="D614" s="43">
        <v>2613</v>
      </c>
      <c r="E614" s="69">
        <v>311</v>
      </c>
      <c r="F614" s="44">
        <f>E614/D614</f>
        <v>0.119020283199388</v>
      </c>
      <c r="G614" s="44">
        <f>E614/C614-1</f>
        <v>-0.942883379247016</v>
      </c>
      <c r="H614" s="53" t="s">
        <v>525</v>
      </c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>
      <c r="A615" s="45">
        <v>21701</v>
      </c>
      <c r="B615" s="46" t="s">
        <v>552</v>
      </c>
      <c r="C615" s="43">
        <v>67</v>
      </c>
      <c r="D615" s="43">
        <v>104</v>
      </c>
      <c r="E615" s="69">
        <v>98</v>
      </c>
      <c r="F615" s="44"/>
      <c r="G615" s="44"/>
      <c r="H615" s="53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>
      <c r="A616" s="45">
        <v>2170102</v>
      </c>
      <c r="B616" s="45" t="s">
        <v>68</v>
      </c>
      <c r="C616" s="43">
        <v>5</v>
      </c>
      <c r="D616" s="43">
        <v>4</v>
      </c>
      <c r="E616" s="69">
        <v>4</v>
      </c>
      <c r="F616" s="44"/>
      <c r="G616" s="44"/>
      <c r="H616" s="53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>
      <c r="A617" s="45">
        <v>2170150</v>
      </c>
      <c r="B617" s="45" t="s">
        <v>83</v>
      </c>
      <c r="C617" s="43">
        <v>62</v>
      </c>
      <c r="D617" s="43">
        <v>71</v>
      </c>
      <c r="E617" s="69">
        <v>67</v>
      </c>
      <c r="F617" s="44"/>
      <c r="G617" s="44"/>
      <c r="H617" s="53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>
      <c r="A618" s="45">
        <v>2170199</v>
      </c>
      <c r="B618" s="45" t="s">
        <v>553</v>
      </c>
      <c r="C618" s="43"/>
      <c r="D618" s="43">
        <v>29</v>
      </c>
      <c r="E618" s="69">
        <v>27</v>
      </c>
      <c r="F618" s="44"/>
      <c r="G618" s="44"/>
      <c r="H618" s="53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>
      <c r="A619" s="45">
        <v>21703</v>
      </c>
      <c r="B619" s="46" t="s">
        <v>554</v>
      </c>
      <c r="C619" s="43">
        <v>34</v>
      </c>
      <c r="D619" s="43">
        <v>25</v>
      </c>
      <c r="E619" s="69">
        <v>14</v>
      </c>
      <c r="F619" s="44"/>
      <c r="G619" s="44"/>
      <c r="H619" s="53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>
      <c r="A620" s="45">
        <v>2170399</v>
      </c>
      <c r="B620" s="45" t="s">
        <v>555</v>
      </c>
      <c r="C620" s="43">
        <v>34</v>
      </c>
      <c r="D620" s="43">
        <v>25</v>
      </c>
      <c r="E620" s="69">
        <v>14</v>
      </c>
      <c r="F620" s="44"/>
      <c r="G620" s="44"/>
      <c r="H620" s="53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>
      <c r="A621" s="45">
        <v>21799</v>
      </c>
      <c r="B621" s="46" t="s">
        <v>556</v>
      </c>
      <c r="C621" s="43">
        <v>5344</v>
      </c>
      <c r="D621" s="43">
        <v>2484</v>
      </c>
      <c r="E621" s="69">
        <v>199</v>
      </c>
      <c r="F621" s="44"/>
      <c r="G621" s="44"/>
      <c r="H621" s="53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>
      <c r="A622" s="45">
        <v>2179901</v>
      </c>
      <c r="B622" s="45" t="s">
        <v>557</v>
      </c>
      <c r="C622" s="43">
        <v>5344</v>
      </c>
      <c r="D622" s="43">
        <v>2484</v>
      </c>
      <c r="E622" s="69">
        <v>199</v>
      </c>
      <c r="F622" s="44"/>
      <c r="G622" s="44"/>
      <c r="H622" s="53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>
      <c r="A623" s="45">
        <v>219</v>
      </c>
      <c r="B623" s="46" t="s">
        <v>558</v>
      </c>
      <c r="C623" s="43">
        <v>1513</v>
      </c>
      <c r="D623" s="43">
        <v>1634</v>
      </c>
      <c r="E623" s="69">
        <v>1634</v>
      </c>
      <c r="F623" s="44">
        <f>E623/D623</f>
        <v>1</v>
      </c>
      <c r="G623" s="44">
        <f>E623/C623-1</f>
        <v>0.0799735624586912</v>
      </c>
      <c r="H623" s="53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>
      <c r="A624" s="45">
        <v>21999</v>
      </c>
      <c r="B624" s="46" t="s">
        <v>559</v>
      </c>
      <c r="C624" s="43">
        <v>1513</v>
      </c>
      <c r="D624" s="43">
        <v>1634</v>
      </c>
      <c r="E624" s="69">
        <v>1634</v>
      </c>
      <c r="F624" s="44"/>
      <c r="G624" s="44"/>
      <c r="H624" s="53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>
      <c r="A625" s="45">
        <v>220</v>
      </c>
      <c r="B625" s="46" t="s">
        <v>560</v>
      </c>
      <c r="C625" s="43">
        <v>7228</v>
      </c>
      <c r="D625" s="43">
        <v>12771</v>
      </c>
      <c r="E625" s="69">
        <v>5972</v>
      </c>
      <c r="F625" s="44">
        <f>E625/D625</f>
        <v>0.467621955994049</v>
      </c>
      <c r="G625" s="44">
        <f>E625/C625-1</f>
        <v>-0.1737686773658</v>
      </c>
      <c r="H625" s="53" t="s">
        <v>525</v>
      </c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>
      <c r="A626" s="45">
        <v>22001</v>
      </c>
      <c r="B626" s="46" t="s">
        <v>561</v>
      </c>
      <c r="C626" s="43">
        <v>6844</v>
      </c>
      <c r="D626" s="43">
        <v>12547</v>
      </c>
      <c r="E626" s="69">
        <v>5665</v>
      </c>
      <c r="F626" s="44"/>
      <c r="G626" s="44"/>
      <c r="H626" s="53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>
      <c r="A627" s="45">
        <v>2200101</v>
      </c>
      <c r="B627" s="45" t="s">
        <v>67</v>
      </c>
      <c r="C627" s="43">
        <v>2645</v>
      </c>
      <c r="D627" s="43">
        <v>3119</v>
      </c>
      <c r="E627" s="69">
        <v>2789</v>
      </c>
      <c r="F627" s="44"/>
      <c r="G627" s="44"/>
      <c r="H627" s="53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>
      <c r="A628" s="45">
        <v>2200102</v>
      </c>
      <c r="B628" s="45" t="s">
        <v>68</v>
      </c>
      <c r="C628" s="43">
        <v>3</v>
      </c>
      <c r="D628" s="43">
        <v>45</v>
      </c>
      <c r="E628" s="69">
        <v>40</v>
      </c>
      <c r="F628" s="44"/>
      <c r="G628" s="44"/>
      <c r="H628" s="53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>
      <c r="A629" s="45">
        <v>2200103</v>
      </c>
      <c r="B629" s="45" t="s">
        <v>79</v>
      </c>
      <c r="C629" s="43">
        <v>44</v>
      </c>
      <c r="D629" s="43">
        <v>59</v>
      </c>
      <c r="E629" s="69">
        <v>61</v>
      </c>
      <c r="F629" s="44"/>
      <c r="G629" s="44"/>
      <c r="H629" s="53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>
      <c r="A630" s="45">
        <v>2200104</v>
      </c>
      <c r="B630" s="45" t="s">
        <v>562</v>
      </c>
      <c r="C630" s="43">
        <v>227</v>
      </c>
      <c r="D630" s="43">
        <v>41</v>
      </c>
      <c r="E630" s="69">
        <v>91</v>
      </c>
      <c r="F630" s="44"/>
      <c r="G630" s="44"/>
      <c r="H630" s="53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>
      <c r="A631" s="45">
        <v>2200105</v>
      </c>
      <c r="B631" s="45" t="s">
        <v>563</v>
      </c>
      <c r="C631" s="43">
        <v>192</v>
      </c>
      <c r="D631" s="43">
        <v>429</v>
      </c>
      <c r="E631" s="69">
        <v>202</v>
      </c>
      <c r="F631" s="44"/>
      <c r="G631" s="44"/>
      <c r="H631" s="53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>
      <c r="A632" s="45">
        <v>2200106</v>
      </c>
      <c r="B632" s="45" t="s">
        <v>564</v>
      </c>
      <c r="C632" s="43">
        <v>1866</v>
      </c>
      <c r="D632" s="43">
        <v>6509</v>
      </c>
      <c r="E632" s="69">
        <v>526</v>
      </c>
      <c r="F632" s="44"/>
      <c r="G632" s="44"/>
      <c r="H632" s="53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>
      <c r="A633" s="45">
        <v>2200108</v>
      </c>
      <c r="B633" s="45" t="s">
        <v>565</v>
      </c>
      <c r="C633" s="43">
        <v>95</v>
      </c>
      <c r="D633" s="43">
        <v>112</v>
      </c>
      <c r="E633" s="69">
        <v>88</v>
      </c>
      <c r="F633" s="44"/>
      <c r="G633" s="44"/>
      <c r="H633" s="53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>
      <c r="A634" s="45">
        <v>2200109</v>
      </c>
      <c r="B634" s="45" t="s">
        <v>566</v>
      </c>
      <c r="C634" s="43">
        <v>29</v>
      </c>
      <c r="D634" s="43">
        <v>83</v>
      </c>
      <c r="E634" s="69">
        <v>83</v>
      </c>
      <c r="F634" s="44"/>
      <c r="G634" s="44"/>
      <c r="H634" s="53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>
      <c r="A635" s="45">
        <v>2200110</v>
      </c>
      <c r="B635" s="45" t="s">
        <v>567</v>
      </c>
      <c r="C635" s="43">
        <v>21</v>
      </c>
      <c r="D635" s="43"/>
      <c r="E635" s="69"/>
      <c r="F635" s="44"/>
      <c r="G635" s="44"/>
      <c r="H635" s="53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>
      <c r="A636" s="45">
        <v>2200114</v>
      </c>
      <c r="B636" s="45" t="s">
        <v>568</v>
      </c>
      <c r="C636" s="43">
        <v>3</v>
      </c>
      <c r="D636" s="43">
        <v>10</v>
      </c>
      <c r="E636" s="69">
        <v>10</v>
      </c>
      <c r="F636" s="44"/>
      <c r="G636" s="44"/>
      <c r="H636" s="53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>
      <c r="A637" s="45">
        <v>2200150</v>
      </c>
      <c r="B637" s="45" t="s">
        <v>83</v>
      </c>
      <c r="C637" s="43">
        <v>1343</v>
      </c>
      <c r="D637" s="43">
        <v>1514</v>
      </c>
      <c r="E637" s="69">
        <v>1417</v>
      </c>
      <c r="F637" s="44"/>
      <c r="G637" s="44"/>
      <c r="H637" s="53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>
      <c r="A638" s="45">
        <v>2200199</v>
      </c>
      <c r="B638" s="45" t="s">
        <v>569</v>
      </c>
      <c r="C638" s="43">
        <v>376</v>
      </c>
      <c r="D638" s="43">
        <v>626</v>
      </c>
      <c r="E638" s="69">
        <v>358</v>
      </c>
      <c r="F638" s="44"/>
      <c r="G638" s="44"/>
      <c r="H638" s="53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>
      <c r="A639" s="45">
        <v>22003</v>
      </c>
      <c r="B639" s="46" t="s">
        <v>570</v>
      </c>
      <c r="C639" s="43">
        <v>1</v>
      </c>
      <c r="D639" s="43"/>
      <c r="E639" s="69">
        <v>84</v>
      </c>
      <c r="F639" s="44"/>
      <c r="G639" s="44"/>
      <c r="H639" s="53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>
      <c r="A640" s="45">
        <v>2200304</v>
      </c>
      <c r="B640" s="45" t="s">
        <v>571</v>
      </c>
      <c r="C640" s="43">
        <v>1</v>
      </c>
      <c r="D640" s="43"/>
      <c r="E640" s="69">
        <v>84</v>
      </c>
      <c r="F640" s="44"/>
      <c r="G640" s="44"/>
      <c r="H640" s="53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>
      <c r="A641" s="45">
        <v>22005</v>
      </c>
      <c r="B641" s="46" t="s">
        <v>572</v>
      </c>
      <c r="C641" s="43">
        <v>369</v>
      </c>
      <c r="D641" s="43">
        <v>224</v>
      </c>
      <c r="E641" s="69">
        <v>223</v>
      </c>
      <c r="F641" s="44"/>
      <c r="G641" s="44"/>
      <c r="H641" s="53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>
      <c r="A642" s="45">
        <v>2200504</v>
      </c>
      <c r="B642" s="45" t="s">
        <v>573</v>
      </c>
      <c r="C642" s="43">
        <v>330</v>
      </c>
      <c r="D642" s="43">
        <v>224</v>
      </c>
      <c r="E642" s="69">
        <v>223</v>
      </c>
      <c r="F642" s="44"/>
      <c r="G642" s="44"/>
      <c r="H642" s="53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>
      <c r="A643" s="45">
        <v>2200599</v>
      </c>
      <c r="B643" s="45" t="s">
        <v>574</v>
      </c>
      <c r="C643" s="43">
        <v>39</v>
      </c>
      <c r="D643" s="43"/>
      <c r="E643" s="69"/>
      <c r="F643" s="44"/>
      <c r="G643" s="44"/>
      <c r="H643" s="53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>
      <c r="A644" s="45">
        <v>22099</v>
      </c>
      <c r="B644" s="46" t="s">
        <v>575</v>
      </c>
      <c r="C644" s="43">
        <v>14</v>
      </c>
      <c r="D644" s="43"/>
      <c r="E644" s="69"/>
      <c r="F644" s="44"/>
      <c r="G644" s="44"/>
      <c r="H644" s="53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>
      <c r="A645" s="45">
        <v>2209901</v>
      </c>
      <c r="B645" s="45" t="s">
        <v>576</v>
      </c>
      <c r="C645" s="43">
        <v>14</v>
      </c>
      <c r="D645" s="43"/>
      <c r="E645" s="69"/>
      <c r="F645" s="44"/>
      <c r="G645" s="44"/>
      <c r="H645" s="53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>
      <c r="A646" s="45">
        <v>221</v>
      </c>
      <c r="B646" s="46" t="s">
        <v>577</v>
      </c>
      <c r="C646" s="43">
        <v>22625</v>
      </c>
      <c r="D646" s="43">
        <v>22704</v>
      </c>
      <c r="E646" s="69">
        <v>23241</v>
      </c>
      <c r="F646" s="44">
        <f>E646/D646</f>
        <v>1.02365221987315</v>
      </c>
      <c r="G646" s="44">
        <f>E646/C646-1</f>
        <v>0.0272265193370165</v>
      </c>
      <c r="H646" s="53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>
      <c r="A647" s="45">
        <v>22101</v>
      </c>
      <c r="B647" s="46" t="s">
        <v>578</v>
      </c>
      <c r="C647" s="43">
        <v>3362</v>
      </c>
      <c r="D647" s="43">
        <v>1068</v>
      </c>
      <c r="E647" s="69">
        <v>957</v>
      </c>
      <c r="F647" s="44"/>
      <c r="G647" s="44"/>
      <c r="H647" s="53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>
      <c r="A648" s="45">
        <v>2210103</v>
      </c>
      <c r="B648" s="45" t="s">
        <v>579</v>
      </c>
      <c r="C648" s="43">
        <v>2847</v>
      </c>
      <c r="D648" s="43">
        <v>704</v>
      </c>
      <c r="E648" s="69">
        <v>704</v>
      </c>
      <c r="F648" s="44"/>
      <c r="G648" s="44"/>
      <c r="H648" s="53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>
      <c r="A649" s="45">
        <v>2210105</v>
      </c>
      <c r="B649" s="45" t="s">
        <v>580</v>
      </c>
      <c r="C649" s="43">
        <v>15</v>
      </c>
      <c r="D649" s="43"/>
      <c r="E649" s="69"/>
      <c r="F649" s="44"/>
      <c r="G649" s="44"/>
      <c r="H649" s="53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>
      <c r="A650" s="45">
        <v>2210106</v>
      </c>
      <c r="B650" s="45" t="s">
        <v>581</v>
      </c>
      <c r="C650" s="43">
        <v>33</v>
      </c>
      <c r="D650" s="43">
        <v>180</v>
      </c>
      <c r="E650" s="69">
        <v>105</v>
      </c>
      <c r="F650" s="44"/>
      <c r="G650" s="44"/>
      <c r="H650" s="53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>
      <c r="A651" s="45">
        <v>2210107</v>
      </c>
      <c r="B651" s="45" t="s">
        <v>582</v>
      </c>
      <c r="C651" s="43">
        <v>1</v>
      </c>
      <c r="D651" s="43"/>
      <c r="E651" s="69">
        <v>3</v>
      </c>
      <c r="F651" s="44"/>
      <c r="G651" s="44"/>
      <c r="H651" s="53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>
      <c r="A652" s="45">
        <v>2210199</v>
      </c>
      <c r="B652" s="45" t="s">
        <v>583</v>
      </c>
      <c r="C652" s="43">
        <v>466</v>
      </c>
      <c r="D652" s="43">
        <v>184</v>
      </c>
      <c r="E652" s="69">
        <v>145</v>
      </c>
      <c r="F652" s="44"/>
      <c r="G652" s="44"/>
      <c r="H652" s="53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>
      <c r="A653" s="45">
        <v>22102</v>
      </c>
      <c r="B653" s="46" t="s">
        <v>584</v>
      </c>
      <c r="C653" s="43">
        <v>19181</v>
      </c>
      <c r="D653" s="43">
        <v>21466</v>
      </c>
      <c r="E653" s="69">
        <v>22130</v>
      </c>
      <c r="F653" s="44"/>
      <c r="G653" s="44"/>
      <c r="H653" s="53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>
      <c r="A654" s="45">
        <v>2210201</v>
      </c>
      <c r="B654" s="45" t="s">
        <v>585</v>
      </c>
      <c r="C654" s="43">
        <v>19181</v>
      </c>
      <c r="D654" s="43">
        <v>21466</v>
      </c>
      <c r="E654" s="69">
        <v>22130</v>
      </c>
      <c r="F654" s="44"/>
      <c r="G654" s="44"/>
      <c r="H654" s="53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>
      <c r="A655" s="45">
        <v>22103</v>
      </c>
      <c r="B655" s="46" t="s">
        <v>586</v>
      </c>
      <c r="C655" s="43">
        <v>82</v>
      </c>
      <c r="D655" s="43">
        <v>170</v>
      </c>
      <c r="E655" s="69">
        <v>154</v>
      </c>
      <c r="F655" s="44"/>
      <c r="G655" s="44"/>
      <c r="H655" s="53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>
      <c r="A656" s="45">
        <v>2210301</v>
      </c>
      <c r="B656" s="45" t="s">
        <v>587</v>
      </c>
      <c r="C656" s="43">
        <v>17</v>
      </c>
      <c r="D656" s="43">
        <v>20</v>
      </c>
      <c r="E656" s="69">
        <v>15</v>
      </c>
      <c r="F656" s="44"/>
      <c r="G656" s="44"/>
      <c r="H656" s="53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>
      <c r="A657" s="45">
        <v>2210399</v>
      </c>
      <c r="B657" s="45" t="s">
        <v>588</v>
      </c>
      <c r="C657" s="43">
        <v>65</v>
      </c>
      <c r="D657" s="43">
        <v>150</v>
      </c>
      <c r="E657" s="69">
        <v>139</v>
      </c>
      <c r="F657" s="44"/>
      <c r="G657" s="44"/>
      <c r="H657" s="53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>
      <c r="A658" s="45">
        <v>222</v>
      </c>
      <c r="B658" s="46" t="s">
        <v>589</v>
      </c>
      <c r="C658" s="43">
        <v>408</v>
      </c>
      <c r="D658" s="43">
        <v>363</v>
      </c>
      <c r="E658" s="69">
        <v>339</v>
      </c>
      <c r="F658" s="44">
        <f>E658/D658</f>
        <v>0.933884297520661</v>
      </c>
      <c r="G658" s="44">
        <f>E658/C658-1</f>
        <v>-0.169117647058823</v>
      </c>
      <c r="H658" s="53" t="s">
        <v>590</v>
      </c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>
      <c r="A659" s="45">
        <v>22201</v>
      </c>
      <c r="B659" s="46" t="s">
        <v>591</v>
      </c>
      <c r="C659" s="43">
        <v>396</v>
      </c>
      <c r="D659" s="43">
        <v>363</v>
      </c>
      <c r="E659" s="69">
        <v>339</v>
      </c>
      <c r="F659" s="44"/>
      <c r="G659" s="44"/>
      <c r="H659" s="53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>
      <c r="A660" s="45">
        <v>2220101</v>
      </c>
      <c r="B660" s="45" t="s">
        <v>67</v>
      </c>
      <c r="C660" s="43">
        <v>277</v>
      </c>
      <c r="D660" s="43">
        <v>255</v>
      </c>
      <c r="E660" s="69">
        <v>248</v>
      </c>
      <c r="F660" s="44"/>
      <c r="G660" s="44"/>
      <c r="H660" s="53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>
      <c r="A661" s="45">
        <v>2220102</v>
      </c>
      <c r="B661" s="45" t="s">
        <v>68</v>
      </c>
      <c r="C661" s="43">
        <v>20</v>
      </c>
      <c r="D661" s="43">
        <v>21</v>
      </c>
      <c r="E661" s="69">
        <v>10</v>
      </c>
      <c r="F661" s="44"/>
      <c r="G661" s="44"/>
      <c r="H661" s="53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>
      <c r="A662" s="45">
        <v>2220112</v>
      </c>
      <c r="B662" s="45" t="s">
        <v>592</v>
      </c>
      <c r="C662" s="43">
        <v>26</v>
      </c>
      <c r="D662" s="43">
        <v>26</v>
      </c>
      <c r="E662" s="69">
        <v>26</v>
      </c>
      <c r="F662" s="44"/>
      <c r="G662" s="44"/>
      <c r="H662" s="53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>
      <c r="A663" s="45">
        <v>2220150</v>
      </c>
      <c r="B663" s="45" t="s">
        <v>83</v>
      </c>
      <c r="C663" s="43">
        <v>71</v>
      </c>
      <c r="D663" s="43">
        <v>60</v>
      </c>
      <c r="E663" s="69">
        <v>54</v>
      </c>
      <c r="F663" s="44"/>
      <c r="G663" s="44"/>
      <c r="H663" s="53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>
      <c r="A664" s="45">
        <v>2220199</v>
      </c>
      <c r="B664" s="45" t="s">
        <v>593</v>
      </c>
      <c r="C664" s="43">
        <v>2</v>
      </c>
      <c r="D664" s="43">
        <v>1</v>
      </c>
      <c r="E664" s="69">
        <v>1</v>
      </c>
      <c r="F664" s="44"/>
      <c r="G664" s="44"/>
      <c r="H664" s="53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>
      <c r="A665" s="45">
        <v>22204</v>
      </c>
      <c r="B665" s="46" t="s">
        <v>594</v>
      </c>
      <c r="C665" s="43">
        <v>12</v>
      </c>
      <c r="D665" s="43"/>
      <c r="E665" s="69"/>
      <c r="F665" s="44"/>
      <c r="G665" s="44"/>
      <c r="H665" s="53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>
      <c r="A666" s="45">
        <v>2220499</v>
      </c>
      <c r="B666" s="45" t="s">
        <v>595</v>
      </c>
      <c r="C666" s="43">
        <v>12</v>
      </c>
      <c r="D666" s="43"/>
      <c r="E666" s="69"/>
      <c r="F666" s="44"/>
      <c r="G666" s="44"/>
      <c r="H666" s="53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>
      <c r="A667" s="45">
        <v>224</v>
      </c>
      <c r="B667" s="46" t="s">
        <v>596</v>
      </c>
      <c r="C667" s="43"/>
      <c r="D667" s="43">
        <v>3110</v>
      </c>
      <c r="E667" s="69">
        <v>3753</v>
      </c>
      <c r="F667" s="44">
        <f>E667/D667</f>
        <v>1.20675241157556</v>
      </c>
      <c r="G667" s="44"/>
      <c r="H667" s="53" t="s">
        <v>590</v>
      </c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>
      <c r="A668" s="45">
        <v>22401</v>
      </c>
      <c r="B668" s="46" t="s">
        <v>597</v>
      </c>
      <c r="C668" s="43"/>
      <c r="D668" s="43">
        <v>886</v>
      </c>
      <c r="E668" s="69">
        <v>786</v>
      </c>
      <c r="F668" s="44"/>
      <c r="G668" s="44"/>
      <c r="H668" s="53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>
      <c r="A669" s="45">
        <v>2240101</v>
      </c>
      <c r="B669" s="45" t="s">
        <v>67</v>
      </c>
      <c r="C669" s="43"/>
      <c r="D669" s="43">
        <v>496</v>
      </c>
      <c r="E669" s="69">
        <v>530</v>
      </c>
      <c r="F669" s="44"/>
      <c r="G669" s="44"/>
      <c r="H669" s="53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>
      <c r="A670" s="45">
        <v>2240106</v>
      </c>
      <c r="B670" s="45" t="s">
        <v>598</v>
      </c>
      <c r="C670" s="43"/>
      <c r="D670" s="43">
        <v>190</v>
      </c>
      <c r="E670" s="69">
        <v>18</v>
      </c>
      <c r="F670" s="44"/>
      <c r="G670" s="44"/>
      <c r="H670" s="53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>
      <c r="A671" s="45">
        <v>2240107</v>
      </c>
      <c r="B671" s="45" t="s">
        <v>599</v>
      </c>
      <c r="C671" s="43"/>
      <c r="D671" s="43">
        <v>25</v>
      </c>
      <c r="E671" s="69">
        <v>25</v>
      </c>
      <c r="F671" s="44"/>
      <c r="G671" s="44"/>
      <c r="H671" s="53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>
      <c r="A672" s="45">
        <v>2240199</v>
      </c>
      <c r="B672" s="45" t="s">
        <v>600</v>
      </c>
      <c r="C672" s="43"/>
      <c r="D672" s="43">
        <v>175</v>
      </c>
      <c r="E672" s="69">
        <v>213</v>
      </c>
      <c r="F672" s="44"/>
      <c r="G672" s="44"/>
      <c r="H672" s="53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>
      <c r="A673" s="45">
        <v>22402</v>
      </c>
      <c r="B673" s="46" t="s">
        <v>601</v>
      </c>
      <c r="C673" s="43"/>
      <c r="D673" s="43">
        <v>2155</v>
      </c>
      <c r="E673" s="69">
        <v>2163</v>
      </c>
      <c r="F673" s="44"/>
      <c r="G673" s="44"/>
      <c r="H673" s="53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>
      <c r="A674" s="45">
        <v>2240204</v>
      </c>
      <c r="B674" s="45" t="s">
        <v>602</v>
      </c>
      <c r="C674" s="43"/>
      <c r="D674" s="43">
        <v>1397</v>
      </c>
      <c r="E674" s="69">
        <v>1397</v>
      </c>
      <c r="F674" s="44"/>
      <c r="G674" s="44"/>
      <c r="H674" s="53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>
      <c r="A675" s="45">
        <v>2240299</v>
      </c>
      <c r="B675" s="45" t="s">
        <v>603</v>
      </c>
      <c r="C675" s="43"/>
      <c r="D675" s="43">
        <v>758</v>
      </c>
      <c r="E675" s="69">
        <v>766</v>
      </c>
      <c r="F675" s="44"/>
      <c r="G675" s="44"/>
      <c r="H675" s="53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>
      <c r="A676" s="45">
        <v>22403</v>
      </c>
      <c r="B676" s="46" t="s">
        <v>604</v>
      </c>
      <c r="C676" s="43"/>
      <c r="D676" s="43">
        <v>24</v>
      </c>
      <c r="E676" s="69">
        <v>20</v>
      </c>
      <c r="F676" s="44"/>
      <c r="G676" s="44"/>
      <c r="H676" s="53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>
      <c r="A677" s="45">
        <v>2240304</v>
      </c>
      <c r="B677" s="45" t="s">
        <v>605</v>
      </c>
      <c r="C677" s="43"/>
      <c r="D677" s="43">
        <v>10</v>
      </c>
      <c r="E677" s="69">
        <v>10</v>
      </c>
      <c r="F677" s="44"/>
      <c r="G677" s="44"/>
      <c r="H677" s="53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>
      <c r="A678" s="45">
        <v>2240399</v>
      </c>
      <c r="B678" s="45" t="s">
        <v>606</v>
      </c>
      <c r="C678" s="43"/>
      <c r="D678" s="43">
        <v>14</v>
      </c>
      <c r="E678" s="69">
        <v>10</v>
      </c>
      <c r="F678" s="44"/>
      <c r="G678" s="44"/>
      <c r="H678" s="53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>
      <c r="A679" s="45">
        <v>22407</v>
      </c>
      <c r="B679" s="46" t="s">
        <v>607</v>
      </c>
      <c r="C679" s="43"/>
      <c r="D679" s="43">
        <v>45</v>
      </c>
      <c r="E679" s="69">
        <v>784</v>
      </c>
      <c r="F679" s="44"/>
      <c r="G679" s="44"/>
      <c r="H679" s="53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>
      <c r="A680" s="45">
        <v>2240704</v>
      </c>
      <c r="B680" s="45" t="s">
        <v>608</v>
      </c>
      <c r="C680" s="43"/>
      <c r="D680" s="43"/>
      <c r="E680" s="69">
        <v>608</v>
      </c>
      <c r="F680" s="44"/>
      <c r="G680" s="44"/>
      <c r="H680" s="53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>
      <c r="A681" s="45">
        <v>2240799</v>
      </c>
      <c r="B681" s="45" t="s">
        <v>350</v>
      </c>
      <c r="C681" s="43"/>
      <c r="D681" s="43">
        <v>45</v>
      </c>
      <c r="E681" s="69">
        <v>176</v>
      </c>
      <c r="F681" s="44"/>
      <c r="G681" s="44"/>
      <c r="H681" s="53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>
      <c r="A682" s="45">
        <v>229</v>
      </c>
      <c r="B682" s="46" t="s">
        <v>609</v>
      </c>
      <c r="C682" s="43">
        <v>16</v>
      </c>
      <c r="D682" s="43"/>
      <c r="E682" s="69">
        <v>36</v>
      </c>
      <c r="F682" s="44"/>
      <c r="G682" s="44">
        <f>E682/C682-1</f>
        <v>1.25</v>
      </c>
      <c r="H682" s="53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>
      <c r="A683" s="45">
        <v>22999</v>
      </c>
      <c r="B683" s="46" t="s">
        <v>559</v>
      </c>
      <c r="C683" s="43">
        <v>16</v>
      </c>
      <c r="D683" s="43"/>
      <c r="E683" s="69">
        <v>36</v>
      </c>
      <c r="F683" s="44"/>
      <c r="G683" s="44"/>
      <c r="H683" s="53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>
      <c r="A684" s="45">
        <v>2299901</v>
      </c>
      <c r="B684" s="45" t="s">
        <v>610</v>
      </c>
      <c r="C684" s="43">
        <v>16</v>
      </c>
      <c r="D684" s="43"/>
      <c r="E684" s="69">
        <v>36</v>
      </c>
      <c r="F684" s="44"/>
      <c r="G684" s="44"/>
      <c r="H684" s="53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>
      <c r="A685" s="45">
        <v>232</v>
      </c>
      <c r="B685" s="46" t="s">
        <v>611</v>
      </c>
      <c r="C685" s="43">
        <v>23816</v>
      </c>
      <c r="D685" s="43">
        <v>26700</v>
      </c>
      <c r="E685" s="69">
        <v>26778</v>
      </c>
      <c r="F685" s="44">
        <f>E685/D685</f>
        <v>1.00292134831461</v>
      </c>
      <c r="G685" s="44">
        <f>E685/C685-1</f>
        <v>0.124370171313403</v>
      </c>
      <c r="H685" s="53" t="s">
        <v>612</v>
      </c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>
      <c r="A686" s="45">
        <v>23203</v>
      </c>
      <c r="B686" s="46" t="s">
        <v>613</v>
      </c>
      <c r="C686" s="43">
        <v>23816</v>
      </c>
      <c r="D686" s="43">
        <v>26700</v>
      </c>
      <c r="E686" s="69">
        <v>26778</v>
      </c>
      <c r="F686" s="44"/>
      <c r="G686" s="44"/>
      <c r="H686" s="53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>
      <c r="A687" s="45">
        <v>2320301</v>
      </c>
      <c r="B687" s="45" t="s">
        <v>614</v>
      </c>
      <c r="C687" s="43">
        <v>23816</v>
      </c>
      <c r="D687" s="43">
        <v>26700</v>
      </c>
      <c r="E687" s="69">
        <v>26778</v>
      </c>
      <c r="F687" s="44"/>
      <c r="G687" s="44"/>
      <c r="H687" s="53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>
      <c r="A688" s="45">
        <v>233</v>
      </c>
      <c r="B688" s="46" t="s">
        <v>615</v>
      </c>
      <c r="C688" s="43">
        <v>133</v>
      </c>
      <c r="D688" s="43">
        <v>130</v>
      </c>
      <c r="E688" s="69">
        <v>54</v>
      </c>
      <c r="F688" s="44">
        <f>E688/D688</f>
        <v>0.415384615384615</v>
      </c>
      <c r="G688" s="44">
        <f>E688/C688-1</f>
        <v>-0.593984962406015</v>
      </c>
      <c r="H688" s="53" t="s">
        <v>616</v>
      </c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>
      <c r="A689" s="45">
        <v>23303</v>
      </c>
      <c r="B689" s="46" t="s">
        <v>617</v>
      </c>
      <c r="C689" s="43">
        <v>133</v>
      </c>
      <c r="D689" s="43">
        <v>130</v>
      </c>
      <c r="E689" s="69">
        <v>54</v>
      </c>
      <c r="F689" s="44"/>
      <c r="G689" s="44"/>
      <c r="H689" s="53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</sheetData>
  <mergeCells count="2">
    <mergeCell ref="A1:H1"/>
    <mergeCell ref="A2:H2"/>
  </mergeCells>
  <pageMargins left="0.826771653543307" right="0.826771653543307" top="0.748031496062992" bottom="0.748031496062992" header="0.31496062992126" footer="0.511811023622047"/>
  <pageSetup paperSize="9" scale="80" firstPageNumber="4" orientation="portrait" useFirstPageNumber="1"/>
  <headerFooter>
    <oddFooter>&amp;C&amp;15&amp;P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88"/>
  <sheetViews>
    <sheetView workbookViewId="0">
      <pane xSplit="2" ySplit="5" topLeftCell="C574" activePane="bottomRight" state="frozen"/>
      <selection/>
      <selection pane="topRight"/>
      <selection pane="bottomLeft"/>
      <selection pane="bottomRight" activeCell="I1" sqref="I$1:I$1048576"/>
    </sheetView>
  </sheetViews>
  <sheetFormatPr defaultColWidth="8.75" defaultRowHeight="15.6"/>
  <cols>
    <col min="1" max="1" width="7.875" customWidth="1"/>
    <col min="2" max="2" width="35.375" customWidth="1"/>
    <col min="3" max="3" width="10" customWidth="1"/>
    <col min="4" max="4" width="9.125" customWidth="1"/>
    <col min="5" max="5" width="10" customWidth="1"/>
    <col min="6" max="6" width="8.125" customWidth="1"/>
    <col min="7" max="7" width="6.875" customWidth="1"/>
    <col min="8" max="8" width="11.25" customWidth="1"/>
    <col min="9" max="9" width="8.875" customWidth="1"/>
    <col min="10" max="10" width="5.25" customWidth="1"/>
    <col min="11" max="26" width="8.875" customWidth="1"/>
  </cols>
  <sheetData>
    <row r="1" ht="17.4" spans="1:26">
      <c r="A1" s="60" t="s">
        <v>618</v>
      </c>
      <c r="B1" s="60"/>
      <c r="C1" s="40"/>
      <c r="D1" s="40"/>
      <c r="E1" s="61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ht="32.25" customHeight="1" spans="1:26">
      <c r="A2" s="57" t="s">
        <v>619</v>
      </c>
      <c r="B2" s="57"/>
      <c r="C2" s="57"/>
      <c r="D2" s="57"/>
      <c r="E2" s="57"/>
      <c r="F2" s="57"/>
      <c r="G2" s="57"/>
      <c r="H2" s="57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ht="17.4" spans="1:26">
      <c r="A3" s="40"/>
      <c r="B3" s="40"/>
      <c r="C3" s="40"/>
      <c r="D3" s="40"/>
      <c r="E3" s="61"/>
      <c r="F3" s="40"/>
      <c r="G3" s="40"/>
      <c r="H3" s="62" t="s">
        <v>2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ht="24" spans="1:26">
      <c r="A4" s="43" t="s">
        <v>61</v>
      </c>
      <c r="B4" s="43" t="s">
        <v>62</v>
      </c>
      <c r="C4" s="51" t="s">
        <v>620</v>
      </c>
      <c r="D4" s="51" t="s">
        <v>6</v>
      </c>
      <c r="E4" s="63" t="s">
        <v>7</v>
      </c>
      <c r="F4" s="51" t="s">
        <v>8</v>
      </c>
      <c r="G4" s="51" t="s">
        <v>9</v>
      </c>
      <c r="H4" s="43" t="s">
        <v>10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>
      <c r="A5" s="43"/>
      <c r="B5" s="43" t="s">
        <v>63</v>
      </c>
      <c r="C5" s="43">
        <f>C6+C175+C184+C226+C256+C280+C317+C403+C451+C476+C492+C555+C573+C599+C613+C622+C624+C645+C657+C666+C681+C684+C687</f>
        <v>802599</v>
      </c>
      <c r="D5" s="43">
        <f>D6+D175+D184+D226+D256+D280+D317+D403+D451+D476+D492+D555+D573+D599+D613+D622+D624+D645+D657+D666+D681+D684+D687</f>
        <v>828594</v>
      </c>
      <c r="E5" s="64">
        <f>E6+E175+E184+E226+E256+E280+E317+E403+E451+E476+E492+E555+E573+E599+E613+E622+E624+E645+E657+E666+E681+E684+E687</f>
        <v>825748.814467</v>
      </c>
      <c r="F5" s="44">
        <f>E5/D5</f>
        <v>0.996566248931322</v>
      </c>
      <c r="G5" s="44">
        <f>E5/C5-1</f>
        <v>0.0288435625598837</v>
      </c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ht="19.2" spans="1:26">
      <c r="A6" s="45">
        <v>201</v>
      </c>
      <c r="B6" s="46" t="s">
        <v>64</v>
      </c>
      <c r="C6" s="43">
        <v>53917</v>
      </c>
      <c r="D6" s="43">
        <v>135392</v>
      </c>
      <c r="E6" s="64">
        <v>129559.645982</v>
      </c>
      <c r="F6" s="44">
        <f>E6/D6</f>
        <v>0.956922462050934</v>
      </c>
      <c r="G6" s="44">
        <f>E6/C6-1</f>
        <v>1.40294612055567</v>
      </c>
      <c r="H6" s="53" t="s">
        <v>621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>
      <c r="A7" s="45">
        <v>20101</v>
      </c>
      <c r="B7" s="46" t="s">
        <v>66</v>
      </c>
      <c r="C7" s="43">
        <v>1441</v>
      </c>
      <c r="D7" s="43">
        <v>1639</v>
      </c>
      <c r="E7" s="64">
        <v>1569.581563</v>
      </c>
      <c r="F7" s="44"/>
      <c r="G7" s="44"/>
      <c r="H7" s="53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>
      <c r="A8" s="45">
        <v>2010101</v>
      </c>
      <c r="B8" s="45" t="s">
        <v>67</v>
      </c>
      <c r="C8" s="43">
        <v>1168</v>
      </c>
      <c r="D8" s="43">
        <v>1302</v>
      </c>
      <c r="E8" s="64">
        <v>1318.684533</v>
      </c>
      <c r="F8" s="44"/>
      <c r="G8" s="44"/>
      <c r="H8" s="53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>
      <c r="A9" s="45">
        <v>2010102</v>
      </c>
      <c r="B9" s="45" t="s">
        <v>68</v>
      </c>
      <c r="C9" s="43">
        <v>4</v>
      </c>
      <c r="D9" s="43"/>
      <c r="E9" s="64">
        <v>0</v>
      </c>
      <c r="F9" s="44"/>
      <c r="G9" s="44"/>
      <c r="H9" s="53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>
      <c r="A10" s="45">
        <v>2010104</v>
      </c>
      <c r="B10" s="45" t="s">
        <v>69</v>
      </c>
      <c r="C10" s="43">
        <v>156</v>
      </c>
      <c r="D10" s="43">
        <v>169</v>
      </c>
      <c r="E10" s="64">
        <v>152.09853</v>
      </c>
      <c r="F10" s="44"/>
      <c r="G10" s="44"/>
      <c r="H10" s="53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>
      <c r="A11" s="45">
        <v>2010106</v>
      </c>
      <c r="B11" s="45" t="s">
        <v>70</v>
      </c>
      <c r="C11" s="43"/>
      <c r="D11" s="43">
        <v>30</v>
      </c>
      <c r="E11" s="64">
        <v>0</v>
      </c>
      <c r="F11" s="44"/>
      <c r="G11" s="44"/>
      <c r="H11" s="53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>
      <c r="A12" s="45">
        <v>2010108</v>
      </c>
      <c r="B12" s="45" t="s">
        <v>71</v>
      </c>
      <c r="C12" s="43">
        <v>64</v>
      </c>
      <c r="D12" s="43">
        <v>79</v>
      </c>
      <c r="E12" s="64">
        <v>70.506</v>
      </c>
      <c r="F12" s="44"/>
      <c r="G12" s="44"/>
      <c r="H12" s="53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>
      <c r="A13" s="45">
        <v>2010199</v>
      </c>
      <c r="B13" s="45" t="s">
        <v>72</v>
      </c>
      <c r="C13" s="43">
        <v>49</v>
      </c>
      <c r="D13" s="43">
        <v>55</v>
      </c>
      <c r="E13" s="64">
        <v>28.2925</v>
      </c>
      <c r="F13" s="44"/>
      <c r="G13" s="44"/>
      <c r="H13" s="53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>
      <c r="A14" s="45">
        <v>20102</v>
      </c>
      <c r="B14" s="46" t="s">
        <v>73</v>
      </c>
      <c r="C14" s="43">
        <v>1143</v>
      </c>
      <c r="D14" s="43">
        <v>1115</v>
      </c>
      <c r="E14" s="64">
        <v>1132.558856</v>
      </c>
      <c r="F14" s="44"/>
      <c r="G14" s="44"/>
      <c r="H14" s="53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>
      <c r="A15" s="45">
        <v>2010201</v>
      </c>
      <c r="B15" s="45" t="s">
        <v>67</v>
      </c>
      <c r="C15" s="43">
        <v>803</v>
      </c>
      <c r="D15" s="43">
        <v>763</v>
      </c>
      <c r="E15" s="64">
        <v>832.980252</v>
      </c>
      <c r="F15" s="44"/>
      <c r="G15" s="44"/>
      <c r="H15" s="53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>
      <c r="A16" s="45">
        <v>2010202</v>
      </c>
      <c r="B16" s="45" t="s">
        <v>68</v>
      </c>
      <c r="C16" s="43">
        <v>39</v>
      </c>
      <c r="D16" s="43">
        <v>48</v>
      </c>
      <c r="E16" s="64">
        <v>42.7568</v>
      </c>
      <c r="F16" s="44"/>
      <c r="G16" s="44"/>
      <c r="H16" s="53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>
      <c r="A17" s="45">
        <v>2010204</v>
      </c>
      <c r="B17" s="45" t="s">
        <v>74</v>
      </c>
      <c r="C17" s="43">
        <v>133</v>
      </c>
      <c r="D17" s="43">
        <v>142</v>
      </c>
      <c r="E17" s="64">
        <v>136.68108</v>
      </c>
      <c r="F17" s="44"/>
      <c r="G17" s="44"/>
      <c r="H17" s="53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>
      <c r="A18" s="45">
        <v>2010205</v>
      </c>
      <c r="B18" s="45" t="s">
        <v>75</v>
      </c>
      <c r="C18" s="43">
        <v>33</v>
      </c>
      <c r="D18" s="43">
        <v>61</v>
      </c>
      <c r="E18" s="64">
        <v>39.000348</v>
      </c>
      <c r="F18" s="44"/>
      <c r="G18" s="44"/>
      <c r="H18" s="53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>
      <c r="A19" s="45">
        <v>2010206</v>
      </c>
      <c r="B19" s="45" t="s">
        <v>76</v>
      </c>
      <c r="C19" s="43">
        <v>35</v>
      </c>
      <c r="D19" s="43">
        <v>40</v>
      </c>
      <c r="E19" s="64">
        <v>38.327</v>
      </c>
      <c r="F19" s="44"/>
      <c r="G19" s="44"/>
      <c r="H19" s="53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>
      <c r="A20" s="45">
        <v>2010299</v>
      </c>
      <c r="B20" s="45" t="s">
        <v>77</v>
      </c>
      <c r="C20" s="43">
        <v>101</v>
      </c>
      <c r="D20" s="43">
        <v>61</v>
      </c>
      <c r="E20" s="64">
        <v>42.813376</v>
      </c>
      <c r="F20" s="44"/>
      <c r="G20" s="44"/>
      <c r="H20" s="53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>
      <c r="A21" s="45">
        <v>20103</v>
      </c>
      <c r="B21" s="46" t="s">
        <v>78</v>
      </c>
      <c r="C21" s="43">
        <v>16161</v>
      </c>
      <c r="D21" s="43">
        <v>19853</v>
      </c>
      <c r="E21" s="64">
        <v>19097.326004</v>
      </c>
      <c r="F21" s="44"/>
      <c r="G21" s="44"/>
      <c r="H21" s="53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>
      <c r="A22" s="45">
        <v>2010301</v>
      </c>
      <c r="B22" s="45" t="s">
        <v>67</v>
      </c>
      <c r="C22" s="43">
        <v>6213</v>
      </c>
      <c r="D22" s="43">
        <v>6818</v>
      </c>
      <c r="E22" s="64">
        <v>6444.237717</v>
      </c>
      <c r="F22" s="44"/>
      <c r="G22" s="44"/>
      <c r="H22" s="53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>
      <c r="A23" s="45">
        <v>2010302</v>
      </c>
      <c r="B23" s="45" t="s">
        <v>68</v>
      </c>
      <c r="C23" s="43">
        <v>5176</v>
      </c>
      <c r="D23" s="43">
        <v>5917</v>
      </c>
      <c r="E23" s="64">
        <v>5593.487413</v>
      </c>
      <c r="F23" s="44"/>
      <c r="G23" s="44"/>
      <c r="H23" s="53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>
      <c r="A24" s="45">
        <v>2010303</v>
      </c>
      <c r="B24" s="45" t="s">
        <v>79</v>
      </c>
      <c r="C24" s="43">
        <v>46</v>
      </c>
      <c r="D24" s="43">
        <v>73</v>
      </c>
      <c r="E24" s="64">
        <v>61.097903</v>
      </c>
      <c r="F24" s="44"/>
      <c r="G24" s="44"/>
      <c r="H24" s="5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>
      <c r="A25" s="45">
        <v>2010304</v>
      </c>
      <c r="B25" s="45" t="s">
        <v>80</v>
      </c>
      <c r="C25" s="43">
        <v>55</v>
      </c>
      <c r="D25" s="43"/>
      <c r="E25" s="64">
        <v>0</v>
      </c>
      <c r="F25" s="44"/>
      <c r="G25" s="44"/>
      <c r="H25" s="53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>
      <c r="A26" s="45">
        <v>2010305</v>
      </c>
      <c r="B26" s="45" t="s">
        <v>81</v>
      </c>
      <c r="C26" s="43">
        <v>1735</v>
      </c>
      <c r="D26" s="43">
        <v>1607</v>
      </c>
      <c r="E26" s="64">
        <v>2091.729917</v>
      </c>
      <c r="F26" s="44"/>
      <c r="G26" s="44"/>
      <c r="H26" s="53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>
      <c r="A27" s="45">
        <v>2010308</v>
      </c>
      <c r="B27" s="45" t="s">
        <v>82</v>
      </c>
      <c r="C27" s="43">
        <v>97</v>
      </c>
      <c r="D27" s="43">
        <v>687</v>
      </c>
      <c r="E27" s="64">
        <v>524.468634</v>
      </c>
      <c r="F27" s="44"/>
      <c r="G27" s="44"/>
      <c r="H27" s="53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>
      <c r="A28" s="45">
        <v>2010350</v>
      </c>
      <c r="B28" s="45" t="s">
        <v>83</v>
      </c>
      <c r="C28" s="43">
        <v>704</v>
      </c>
      <c r="D28" s="43">
        <v>877</v>
      </c>
      <c r="E28" s="64">
        <v>818.482717</v>
      </c>
      <c r="F28" s="44"/>
      <c r="G28" s="44"/>
      <c r="H28" s="53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>
      <c r="A29" s="45">
        <v>2010399</v>
      </c>
      <c r="B29" s="45" t="s">
        <v>84</v>
      </c>
      <c r="C29" s="43">
        <v>2135</v>
      </c>
      <c r="D29" s="43">
        <v>3874</v>
      </c>
      <c r="E29" s="64">
        <v>3563.821703</v>
      </c>
      <c r="F29" s="44"/>
      <c r="G29" s="44"/>
      <c r="H29" s="53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>
      <c r="A30" s="45">
        <v>20104</v>
      </c>
      <c r="B30" s="46" t="s">
        <v>85</v>
      </c>
      <c r="C30" s="43">
        <v>1282</v>
      </c>
      <c r="D30" s="43">
        <v>1947</v>
      </c>
      <c r="E30" s="64">
        <v>1779.682023</v>
      </c>
      <c r="F30" s="44"/>
      <c r="G30" s="44"/>
      <c r="H30" s="53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>
      <c r="A31" s="45">
        <v>2010401</v>
      </c>
      <c r="B31" s="45" t="s">
        <v>67</v>
      </c>
      <c r="C31" s="43">
        <v>759</v>
      </c>
      <c r="D31" s="43">
        <v>853</v>
      </c>
      <c r="E31" s="64">
        <v>782.582321</v>
      </c>
      <c r="F31" s="44"/>
      <c r="G31" s="44"/>
      <c r="H31" s="53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>
      <c r="A32" s="45">
        <v>2010402</v>
      </c>
      <c r="B32" s="45" t="s">
        <v>68</v>
      </c>
      <c r="C32" s="43">
        <v>59</v>
      </c>
      <c r="D32" s="43">
        <v>71</v>
      </c>
      <c r="E32" s="64">
        <v>53.5416</v>
      </c>
      <c r="F32" s="44"/>
      <c r="G32" s="44"/>
      <c r="H32" s="53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>
      <c r="A33" s="45">
        <v>2010405</v>
      </c>
      <c r="B33" s="45" t="s">
        <v>86</v>
      </c>
      <c r="C33" s="43">
        <v>7</v>
      </c>
      <c r="D33" s="43">
        <v>15</v>
      </c>
      <c r="E33" s="64">
        <v>2.22</v>
      </c>
      <c r="F33" s="44"/>
      <c r="G33" s="44"/>
      <c r="H33" s="53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>
      <c r="A34" s="45">
        <v>2010406</v>
      </c>
      <c r="B34" s="45" t="s">
        <v>87</v>
      </c>
      <c r="C34" s="43">
        <v>45</v>
      </c>
      <c r="D34" s="43"/>
      <c r="E34" s="64">
        <v>0</v>
      </c>
      <c r="F34" s="44"/>
      <c r="G34" s="44"/>
      <c r="H34" s="53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>
      <c r="A35" s="45">
        <v>2010408</v>
      </c>
      <c r="B35" s="45" t="s">
        <v>88</v>
      </c>
      <c r="C35" s="43">
        <v>45</v>
      </c>
      <c r="D35" s="43">
        <v>45</v>
      </c>
      <c r="E35" s="64">
        <v>34.87702</v>
      </c>
      <c r="F35" s="44"/>
      <c r="G35" s="44"/>
      <c r="H35" s="53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>
      <c r="A36" s="45">
        <v>2010409</v>
      </c>
      <c r="B36" s="45" t="s">
        <v>89</v>
      </c>
      <c r="C36" s="43">
        <v>18</v>
      </c>
      <c r="D36" s="43">
        <v>16</v>
      </c>
      <c r="E36" s="64"/>
      <c r="F36" s="44"/>
      <c r="G36" s="44"/>
      <c r="H36" s="53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>
      <c r="A37" s="45">
        <v>2010450</v>
      </c>
      <c r="B37" s="45" t="s">
        <v>83</v>
      </c>
      <c r="C37" s="43">
        <v>147</v>
      </c>
      <c r="D37" s="43">
        <v>202</v>
      </c>
      <c r="E37" s="64">
        <v>187.154964</v>
      </c>
      <c r="F37" s="44"/>
      <c r="G37" s="44"/>
      <c r="H37" s="53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>
      <c r="A38" s="45">
        <v>2010499</v>
      </c>
      <c r="B38" s="45" t="s">
        <v>90</v>
      </c>
      <c r="C38" s="43">
        <v>202</v>
      </c>
      <c r="D38" s="43">
        <v>745</v>
      </c>
      <c r="E38" s="64">
        <v>719.306118</v>
      </c>
      <c r="F38" s="44"/>
      <c r="G38" s="44"/>
      <c r="H38" s="53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>
      <c r="A39" s="45">
        <v>20105</v>
      </c>
      <c r="B39" s="46" t="s">
        <v>91</v>
      </c>
      <c r="C39" s="43">
        <v>938</v>
      </c>
      <c r="D39" s="43">
        <v>1095</v>
      </c>
      <c r="E39" s="64">
        <v>859.058656</v>
      </c>
      <c r="F39" s="44"/>
      <c r="G39" s="44"/>
      <c r="H39" s="53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>
      <c r="A40" s="45">
        <v>2010501</v>
      </c>
      <c r="B40" s="45" t="s">
        <v>67</v>
      </c>
      <c r="C40" s="43">
        <v>184</v>
      </c>
      <c r="D40" s="43">
        <v>187</v>
      </c>
      <c r="E40" s="64">
        <v>209.40004</v>
      </c>
      <c r="F40" s="44"/>
      <c r="G40" s="44"/>
      <c r="H40" s="53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>
      <c r="A41" s="45">
        <v>2010505</v>
      </c>
      <c r="B41" s="45" t="s">
        <v>92</v>
      </c>
      <c r="C41" s="43">
        <v>210</v>
      </c>
      <c r="D41" s="43">
        <v>339</v>
      </c>
      <c r="E41" s="64">
        <v>244.114268</v>
      </c>
      <c r="F41" s="44"/>
      <c r="G41" s="44"/>
      <c r="H41" s="53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>
      <c r="A42" s="45">
        <v>2010507</v>
      </c>
      <c r="B42" s="45" t="s">
        <v>93</v>
      </c>
      <c r="C42" s="43">
        <v>292</v>
      </c>
      <c r="D42" s="43">
        <v>313</v>
      </c>
      <c r="E42" s="64">
        <v>161.081949</v>
      </c>
      <c r="F42" s="44"/>
      <c r="G42" s="44"/>
      <c r="H42" s="53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>
      <c r="A43" s="45">
        <v>2010508</v>
      </c>
      <c r="B43" s="45" t="s">
        <v>94</v>
      </c>
      <c r="C43" s="43">
        <v>73</v>
      </c>
      <c r="D43" s="43">
        <v>77</v>
      </c>
      <c r="E43" s="64">
        <v>76.2</v>
      </c>
      <c r="F43" s="44"/>
      <c r="G43" s="44"/>
      <c r="H43" s="53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>
      <c r="A44" s="45">
        <v>2010550</v>
      </c>
      <c r="B44" s="45" t="s">
        <v>83</v>
      </c>
      <c r="C44" s="43">
        <v>140</v>
      </c>
      <c r="D44" s="43">
        <v>164</v>
      </c>
      <c r="E44" s="64">
        <v>160.383018</v>
      </c>
      <c r="F44" s="44"/>
      <c r="G44" s="44"/>
      <c r="H44" s="53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>
      <c r="A45" s="45">
        <v>2010599</v>
      </c>
      <c r="B45" s="45" t="s">
        <v>95</v>
      </c>
      <c r="C45" s="43">
        <v>39</v>
      </c>
      <c r="D45" s="43">
        <v>15</v>
      </c>
      <c r="E45" s="64">
        <v>7.879381</v>
      </c>
      <c r="F45" s="44"/>
      <c r="G45" s="44"/>
      <c r="H45" s="53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>
      <c r="A46" s="45">
        <v>20106</v>
      </c>
      <c r="B46" s="46" t="s">
        <v>96</v>
      </c>
      <c r="C46" s="43">
        <v>2576</v>
      </c>
      <c r="D46" s="43">
        <v>5518</v>
      </c>
      <c r="E46" s="64">
        <v>4196.77428</v>
      </c>
      <c r="F46" s="44"/>
      <c r="G46" s="44"/>
      <c r="H46" s="53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>
      <c r="A47" s="45">
        <v>2010601</v>
      </c>
      <c r="B47" s="45" t="s">
        <v>67</v>
      </c>
      <c r="C47" s="43">
        <v>1403</v>
      </c>
      <c r="D47" s="43">
        <v>3223</v>
      </c>
      <c r="E47" s="64">
        <v>2675.467716</v>
      </c>
      <c r="F47" s="44"/>
      <c r="G47" s="44"/>
      <c r="H47" s="53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>
      <c r="A48" s="45">
        <v>2010602</v>
      </c>
      <c r="B48" s="45" t="s">
        <v>68</v>
      </c>
      <c r="C48" s="43">
        <v>407</v>
      </c>
      <c r="D48" s="43">
        <v>1033</v>
      </c>
      <c r="E48" s="64">
        <v>469.979222</v>
      </c>
      <c r="F48" s="44"/>
      <c r="G48" s="44"/>
      <c r="H48" s="53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>
      <c r="A49" s="45">
        <v>2010604</v>
      </c>
      <c r="B49" s="45" t="s">
        <v>97</v>
      </c>
      <c r="C49" s="43">
        <v>10</v>
      </c>
      <c r="D49" s="43">
        <v>19</v>
      </c>
      <c r="E49" s="64">
        <v>11.07016</v>
      </c>
      <c r="F49" s="44"/>
      <c r="G49" s="44"/>
      <c r="H49" s="53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>
      <c r="A50" s="45">
        <v>2010605</v>
      </c>
      <c r="B50" s="45" t="s">
        <v>98</v>
      </c>
      <c r="C50" s="43">
        <v>20</v>
      </c>
      <c r="D50" s="43">
        <v>30</v>
      </c>
      <c r="E50" s="64">
        <v>22.89694</v>
      </c>
      <c r="F50" s="44"/>
      <c r="G50" s="44"/>
      <c r="H50" s="53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>
      <c r="A51" s="45">
        <v>2010607</v>
      </c>
      <c r="B51" s="45" t="s">
        <v>99</v>
      </c>
      <c r="C51" s="43">
        <v>260</v>
      </c>
      <c r="D51" s="43">
        <v>417</v>
      </c>
      <c r="E51" s="64">
        <v>409.06175</v>
      </c>
      <c r="F51" s="44"/>
      <c r="G51" s="44"/>
      <c r="H51" s="53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>
      <c r="A52" s="45">
        <v>2010608</v>
      </c>
      <c r="B52" s="45" t="s">
        <v>100</v>
      </c>
      <c r="C52" s="43">
        <v>96</v>
      </c>
      <c r="D52" s="43">
        <v>155</v>
      </c>
      <c r="E52" s="64">
        <v>121.08475</v>
      </c>
      <c r="F52" s="44"/>
      <c r="G52" s="44"/>
      <c r="H52" s="53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>
      <c r="A53" s="45">
        <v>2010650</v>
      </c>
      <c r="B53" s="45" t="s">
        <v>83</v>
      </c>
      <c r="C53" s="43">
        <v>272</v>
      </c>
      <c r="D53" s="43">
        <v>321</v>
      </c>
      <c r="E53" s="64">
        <v>271.162971</v>
      </c>
      <c r="F53" s="44"/>
      <c r="G53" s="44"/>
      <c r="H53" s="53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>
      <c r="A54" s="45">
        <v>2010699</v>
      </c>
      <c r="B54" s="45" t="s">
        <v>101</v>
      </c>
      <c r="C54" s="43">
        <v>108</v>
      </c>
      <c r="D54" s="43">
        <v>320</v>
      </c>
      <c r="E54" s="64">
        <v>216.050771</v>
      </c>
      <c r="F54" s="44"/>
      <c r="G54" s="44"/>
      <c r="H54" s="53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>
      <c r="A55" s="45">
        <v>20107</v>
      </c>
      <c r="B55" s="46" t="s">
        <v>102</v>
      </c>
      <c r="C55" s="43">
        <v>7600</v>
      </c>
      <c r="D55" s="43">
        <v>6110</v>
      </c>
      <c r="E55" s="64">
        <v>6021.2302</v>
      </c>
      <c r="F55" s="44"/>
      <c r="G55" s="44"/>
      <c r="H55" s="53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>
      <c r="A56" s="45">
        <v>2010701</v>
      </c>
      <c r="B56" s="45" t="s">
        <v>67</v>
      </c>
      <c r="C56" s="43">
        <v>3624</v>
      </c>
      <c r="D56" s="43"/>
      <c r="E56" s="64">
        <v>0</v>
      </c>
      <c r="F56" s="44"/>
      <c r="G56" s="44"/>
      <c r="H56" s="53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>
      <c r="A57" s="45">
        <v>2010702</v>
      </c>
      <c r="B57" s="45" t="s">
        <v>68</v>
      </c>
      <c r="C57" s="43">
        <v>69</v>
      </c>
      <c r="D57" s="43"/>
      <c r="E57" s="64">
        <v>0</v>
      </c>
      <c r="F57" s="44"/>
      <c r="G57" s="44"/>
      <c r="H57" s="53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>
      <c r="A58" s="45">
        <v>2010704</v>
      </c>
      <c r="B58" s="45" t="s">
        <v>103</v>
      </c>
      <c r="C58" s="43">
        <v>50</v>
      </c>
      <c r="D58" s="43"/>
      <c r="E58" s="64">
        <v>0</v>
      </c>
      <c r="F58" s="44"/>
      <c r="G58" s="44"/>
      <c r="H58" s="53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>
      <c r="A59" s="45">
        <v>2010705</v>
      </c>
      <c r="B59" s="45" t="s">
        <v>104</v>
      </c>
      <c r="C59" s="43">
        <v>180</v>
      </c>
      <c r="D59" s="43"/>
      <c r="E59" s="64">
        <v>0</v>
      </c>
      <c r="F59" s="44"/>
      <c r="G59" s="44"/>
      <c r="H59" s="53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>
      <c r="A60" s="45">
        <v>2010706</v>
      </c>
      <c r="B60" s="45" t="s">
        <v>105</v>
      </c>
      <c r="C60" s="43">
        <v>800</v>
      </c>
      <c r="D60" s="43"/>
      <c r="E60" s="64">
        <v>0</v>
      </c>
      <c r="F60" s="44"/>
      <c r="G60" s="44"/>
      <c r="H60" s="53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>
      <c r="A61" s="45">
        <v>2010707</v>
      </c>
      <c r="B61" s="45" t="s">
        <v>106</v>
      </c>
      <c r="C61" s="43">
        <v>140</v>
      </c>
      <c r="D61" s="43">
        <v>110</v>
      </c>
      <c r="E61" s="64">
        <v>21.2302</v>
      </c>
      <c r="F61" s="44"/>
      <c r="G61" s="44"/>
      <c r="H61" s="53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>
      <c r="A62" s="45">
        <v>2010708</v>
      </c>
      <c r="B62" s="45" t="s">
        <v>107</v>
      </c>
      <c r="C62" s="43">
        <v>40</v>
      </c>
      <c r="D62" s="43"/>
      <c r="E62" s="64">
        <v>0</v>
      </c>
      <c r="F62" s="44"/>
      <c r="G62" s="44"/>
      <c r="H62" s="53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>
      <c r="A63" s="45">
        <v>2010709</v>
      </c>
      <c r="B63" s="45" t="s">
        <v>99</v>
      </c>
      <c r="C63" s="43">
        <v>14</v>
      </c>
      <c r="D63" s="43"/>
      <c r="E63" s="64">
        <v>0</v>
      </c>
      <c r="F63" s="44"/>
      <c r="G63" s="44"/>
      <c r="H63" s="53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>
      <c r="A64" s="45">
        <v>2010799</v>
      </c>
      <c r="B64" s="45" t="s">
        <v>108</v>
      </c>
      <c r="C64" s="43">
        <v>2684</v>
      </c>
      <c r="D64" s="43">
        <v>6000</v>
      </c>
      <c r="E64" s="64">
        <v>6000</v>
      </c>
      <c r="F64" s="44"/>
      <c r="G64" s="44"/>
      <c r="H64" s="53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>
      <c r="A65" s="45">
        <v>20108</v>
      </c>
      <c r="B65" s="46" t="s">
        <v>109</v>
      </c>
      <c r="C65" s="43">
        <v>722</v>
      </c>
      <c r="D65" s="43">
        <v>949</v>
      </c>
      <c r="E65" s="64">
        <v>913.818301</v>
      </c>
      <c r="F65" s="44"/>
      <c r="G65" s="44"/>
      <c r="H65" s="53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>
      <c r="A66" s="45">
        <v>2010801</v>
      </c>
      <c r="B66" s="45" t="s">
        <v>67</v>
      </c>
      <c r="C66" s="43">
        <v>406</v>
      </c>
      <c r="D66" s="43">
        <v>504</v>
      </c>
      <c r="E66" s="64">
        <v>463.716794</v>
      </c>
      <c r="F66" s="44"/>
      <c r="G66" s="44"/>
      <c r="H66" s="53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>
      <c r="A67" s="45">
        <v>2010804</v>
      </c>
      <c r="B67" s="45" t="s">
        <v>110</v>
      </c>
      <c r="C67" s="43">
        <v>78</v>
      </c>
      <c r="D67" s="43">
        <v>84</v>
      </c>
      <c r="E67" s="64">
        <v>84</v>
      </c>
      <c r="F67" s="44"/>
      <c r="G67" s="44"/>
      <c r="H67" s="53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>
      <c r="A68" s="45">
        <v>2010805</v>
      </c>
      <c r="B68" s="45" t="s">
        <v>111</v>
      </c>
      <c r="C68" s="43">
        <v>20</v>
      </c>
      <c r="D68" s="43">
        <v>14</v>
      </c>
      <c r="E68" s="64">
        <v>12.6731</v>
      </c>
      <c r="F68" s="44"/>
      <c r="G68" s="44"/>
      <c r="H68" s="53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>
      <c r="A69" s="45">
        <v>2010806</v>
      </c>
      <c r="B69" s="45" t="s">
        <v>99</v>
      </c>
      <c r="C69" s="43">
        <v>2</v>
      </c>
      <c r="D69" s="43">
        <v>1</v>
      </c>
      <c r="E69" s="64">
        <v>0.88</v>
      </c>
      <c r="F69" s="44"/>
      <c r="G69" s="44"/>
      <c r="H69" s="53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>
      <c r="A70" s="45">
        <v>2010850</v>
      </c>
      <c r="B70" s="45" t="s">
        <v>83</v>
      </c>
      <c r="C70" s="43">
        <v>208</v>
      </c>
      <c r="D70" s="43">
        <v>226</v>
      </c>
      <c r="E70" s="64">
        <v>232.489407</v>
      </c>
      <c r="F70" s="44"/>
      <c r="G70" s="44"/>
      <c r="H70" s="53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>
      <c r="A71" s="45">
        <v>2010899</v>
      </c>
      <c r="B71" s="45" t="s">
        <v>112</v>
      </c>
      <c r="C71" s="43">
        <v>8</v>
      </c>
      <c r="D71" s="43">
        <v>120</v>
      </c>
      <c r="E71" s="64">
        <v>120.059</v>
      </c>
      <c r="F71" s="44"/>
      <c r="G71" s="44"/>
      <c r="H71" s="53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>
      <c r="A72" s="45">
        <v>20109</v>
      </c>
      <c r="B72" s="46" t="s">
        <v>113</v>
      </c>
      <c r="C72" s="43"/>
      <c r="D72" s="43">
        <v>416</v>
      </c>
      <c r="E72" s="64">
        <v>800.494814</v>
      </c>
      <c r="F72" s="44"/>
      <c r="G72" s="44"/>
      <c r="H72" s="53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>
      <c r="A73" s="45">
        <v>2010912</v>
      </c>
      <c r="B73" s="45" t="s">
        <v>114</v>
      </c>
      <c r="C73" s="43"/>
      <c r="D73" s="43">
        <v>255</v>
      </c>
      <c r="E73" s="64">
        <v>624.377706</v>
      </c>
      <c r="F73" s="44"/>
      <c r="G73" s="44"/>
      <c r="H73" s="53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>
      <c r="A74" s="45">
        <v>2010950</v>
      </c>
      <c r="B74" s="45" t="s">
        <v>83</v>
      </c>
      <c r="C74" s="43"/>
      <c r="D74" s="43">
        <v>161</v>
      </c>
      <c r="E74" s="64">
        <v>176.117108</v>
      </c>
      <c r="F74" s="44"/>
      <c r="G74" s="44"/>
      <c r="H74" s="53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>
      <c r="A75" s="45">
        <v>20110</v>
      </c>
      <c r="B75" s="46" t="s">
        <v>115</v>
      </c>
      <c r="C75" s="43">
        <v>1013</v>
      </c>
      <c r="D75" s="43">
        <v>1806</v>
      </c>
      <c r="E75" s="64">
        <v>1459.348739</v>
      </c>
      <c r="F75" s="44"/>
      <c r="G75" s="44"/>
      <c r="H75" s="53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>
      <c r="A76" s="45">
        <v>2011001</v>
      </c>
      <c r="B76" s="45" t="s">
        <v>67</v>
      </c>
      <c r="C76" s="43">
        <v>252</v>
      </c>
      <c r="D76" s="43">
        <v>286</v>
      </c>
      <c r="E76" s="64">
        <v>292.107332</v>
      </c>
      <c r="F76" s="44"/>
      <c r="G76" s="44"/>
      <c r="H76" s="53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>
      <c r="A77" s="45">
        <v>2011002</v>
      </c>
      <c r="B77" s="45" t="s">
        <v>68</v>
      </c>
      <c r="C77" s="43">
        <v>66</v>
      </c>
      <c r="D77" s="43">
        <v>130</v>
      </c>
      <c r="E77" s="64">
        <v>107.329096</v>
      </c>
      <c r="F77" s="44"/>
      <c r="G77" s="44"/>
      <c r="H77" s="53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>
      <c r="A78" s="45">
        <v>2011011</v>
      </c>
      <c r="B78" s="45" t="s">
        <v>116</v>
      </c>
      <c r="C78" s="43">
        <v>20</v>
      </c>
      <c r="D78" s="43"/>
      <c r="E78" s="64"/>
      <c r="F78" s="44"/>
      <c r="G78" s="44"/>
      <c r="H78" s="53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>
      <c r="A79" s="45">
        <v>2011012</v>
      </c>
      <c r="B79" s="45" t="s">
        <v>117</v>
      </c>
      <c r="C79" s="43">
        <v>40</v>
      </c>
      <c r="D79" s="43"/>
      <c r="E79" s="64"/>
      <c r="F79" s="44"/>
      <c r="G79" s="44"/>
      <c r="H79" s="53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>
      <c r="A80" s="45">
        <v>2011050</v>
      </c>
      <c r="B80" s="45" t="s">
        <v>83</v>
      </c>
      <c r="C80" s="43">
        <v>167</v>
      </c>
      <c r="D80" s="43">
        <v>220</v>
      </c>
      <c r="E80" s="64">
        <v>216.989596</v>
      </c>
      <c r="F80" s="44"/>
      <c r="G80" s="44"/>
      <c r="H80" s="53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>
      <c r="A81" s="45">
        <v>2011099</v>
      </c>
      <c r="B81" s="45" t="s">
        <v>118</v>
      </c>
      <c r="C81" s="43">
        <v>468</v>
      </c>
      <c r="D81" s="43">
        <v>1170</v>
      </c>
      <c r="E81" s="64">
        <v>842.922715</v>
      </c>
      <c r="F81" s="44"/>
      <c r="G81" s="44"/>
      <c r="H81" s="53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>
      <c r="A82" s="45">
        <v>20111</v>
      </c>
      <c r="B82" s="46" t="s">
        <v>119</v>
      </c>
      <c r="C82" s="43">
        <v>2570</v>
      </c>
      <c r="D82" s="43">
        <v>3901</v>
      </c>
      <c r="E82" s="64">
        <v>3508.614862</v>
      </c>
      <c r="F82" s="44"/>
      <c r="G82" s="44"/>
      <c r="H82" s="53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>
      <c r="A83" s="45">
        <v>2011101</v>
      </c>
      <c r="B83" s="45" t="s">
        <v>67</v>
      </c>
      <c r="C83" s="43">
        <v>2292</v>
      </c>
      <c r="D83" s="43">
        <v>2927</v>
      </c>
      <c r="E83" s="64">
        <v>2667.619235</v>
      </c>
      <c r="F83" s="44"/>
      <c r="G83" s="44"/>
      <c r="H83" s="53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>
      <c r="A84" s="45">
        <v>2011104</v>
      </c>
      <c r="B84" s="45" t="s">
        <v>120</v>
      </c>
      <c r="C84" s="43">
        <v>22</v>
      </c>
      <c r="D84" s="43">
        <v>412</v>
      </c>
      <c r="E84" s="64">
        <v>499.63</v>
      </c>
      <c r="F84" s="44"/>
      <c r="G84" s="44"/>
      <c r="H84" s="53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>
      <c r="A85" s="45">
        <v>2011199</v>
      </c>
      <c r="B85" s="45" t="s">
        <v>121</v>
      </c>
      <c r="C85" s="43">
        <v>256</v>
      </c>
      <c r="D85" s="43">
        <v>562</v>
      </c>
      <c r="E85" s="64">
        <v>341.365627</v>
      </c>
      <c r="F85" s="44"/>
      <c r="G85" s="44"/>
      <c r="H85" s="53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>
      <c r="A86" s="45">
        <v>20113</v>
      </c>
      <c r="B86" s="46" t="s">
        <v>122</v>
      </c>
      <c r="C86" s="43">
        <v>1408</v>
      </c>
      <c r="D86" s="43">
        <v>1621</v>
      </c>
      <c r="E86" s="64">
        <v>1560.458947</v>
      </c>
      <c r="F86" s="44"/>
      <c r="G86" s="44"/>
      <c r="H86" s="53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>
      <c r="A87" s="45">
        <v>2011301</v>
      </c>
      <c r="B87" s="45" t="s">
        <v>67</v>
      </c>
      <c r="C87" s="43">
        <v>288</v>
      </c>
      <c r="D87" s="43">
        <v>303</v>
      </c>
      <c r="E87" s="64">
        <v>294.281617</v>
      </c>
      <c r="F87" s="44"/>
      <c r="G87" s="44"/>
      <c r="H87" s="53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>
      <c r="A88" s="45">
        <v>2011302</v>
      </c>
      <c r="B88" s="45" t="s">
        <v>68</v>
      </c>
      <c r="C88" s="43">
        <v>2</v>
      </c>
      <c r="D88" s="43">
        <v>9</v>
      </c>
      <c r="E88" s="64">
        <v>9</v>
      </c>
      <c r="F88" s="44"/>
      <c r="G88" s="44"/>
      <c r="H88" s="53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>
      <c r="A89" s="45">
        <v>2011304</v>
      </c>
      <c r="B89" s="45" t="s">
        <v>123</v>
      </c>
      <c r="C89" s="43">
        <v>12</v>
      </c>
      <c r="D89" s="43">
        <v>30</v>
      </c>
      <c r="E89" s="64">
        <v>13.866403</v>
      </c>
      <c r="F89" s="44"/>
      <c r="G89" s="44"/>
      <c r="H89" s="53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>
      <c r="A90" s="45">
        <v>2011307</v>
      </c>
      <c r="B90" s="45" t="s">
        <v>124</v>
      </c>
      <c r="C90" s="43">
        <v>28</v>
      </c>
      <c r="D90" s="43"/>
      <c r="E90" s="64">
        <v>0</v>
      </c>
      <c r="F90" s="44"/>
      <c r="G90" s="44"/>
      <c r="H90" s="53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>
      <c r="A91" s="45">
        <v>2011308</v>
      </c>
      <c r="B91" s="45" t="s">
        <v>125</v>
      </c>
      <c r="C91" s="43"/>
      <c r="D91" s="43">
        <v>14</v>
      </c>
      <c r="E91" s="64">
        <v>14</v>
      </c>
      <c r="F91" s="44"/>
      <c r="G91" s="44"/>
      <c r="H91" s="53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>
      <c r="A92" s="45">
        <v>2011350</v>
      </c>
      <c r="B92" s="45" t="s">
        <v>83</v>
      </c>
      <c r="C92" s="43">
        <v>1048</v>
      </c>
      <c r="D92" s="43">
        <v>1215</v>
      </c>
      <c r="E92" s="64">
        <v>1201.521227</v>
      </c>
      <c r="F92" s="44"/>
      <c r="G92" s="44"/>
      <c r="H92" s="53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>
      <c r="A93" s="45">
        <v>2011399</v>
      </c>
      <c r="B93" s="45" t="s">
        <v>126</v>
      </c>
      <c r="C93" s="43">
        <v>30</v>
      </c>
      <c r="D93" s="43">
        <v>50</v>
      </c>
      <c r="E93" s="64">
        <v>27.7897</v>
      </c>
      <c r="F93" s="44"/>
      <c r="G93" s="44"/>
      <c r="H93" s="53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>
      <c r="A94" s="45">
        <v>20115</v>
      </c>
      <c r="B94" s="46" t="s">
        <v>127</v>
      </c>
      <c r="C94" s="43">
        <v>5454</v>
      </c>
      <c r="D94" s="43"/>
      <c r="E94" s="64"/>
      <c r="F94" s="44"/>
      <c r="G94" s="44"/>
      <c r="H94" s="53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>
      <c r="A95" s="45">
        <v>2011501</v>
      </c>
      <c r="B95" s="45" t="s">
        <v>67</v>
      </c>
      <c r="C95" s="43">
        <v>4254</v>
      </c>
      <c r="D95" s="43"/>
      <c r="E95" s="64"/>
      <c r="F95" s="44"/>
      <c r="G95" s="44"/>
      <c r="H95" s="53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>
      <c r="A96" s="45">
        <v>2011502</v>
      </c>
      <c r="B96" s="45" t="s">
        <v>68</v>
      </c>
      <c r="C96" s="43">
        <v>126</v>
      </c>
      <c r="D96" s="43"/>
      <c r="E96" s="64"/>
      <c r="F96" s="44"/>
      <c r="G96" s="44"/>
      <c r="H96" s="53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>
      <c r="A97" s="45">
        <v>2011505</v>
      </c>
      <c r="B97" s="45" t="s">
        <v>128</v>
      </c>
      <c r="C97" s="43">
        <v>78</v>
      </c>
      <c r="D97" s="43"/>
      <c r="E97" s="64"/>
      <c r="F97" s="44"/>
      <c r="G97" s="44"/>
      <c r="H97" s="53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>
      <c r="A98" s="45">
        <v>2011506</v>
      </c>
      <c r="B98" s="45" t="s">
        <v>129</v>
      </c>
      <c r="C98" s="43">
        <v>44</v>
      </c>
      <c r="D98" s="43"/>
      <c r="E98" s="64"/>
      <c r="F98" s="44"/>
      <c r="G98" s="44"/>
      <c r="H98" s="53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>
      <c r="A99" s="45">
        <v>2011507</v>
      </c>
      <c r="B99" s="45" t="s">
        <v>99</v>
      </c>
      <c r="C99" s="43">
        <v>113</v>
      </c>
      <c r="D99" s="43"/>
      <c r="E99" s="64"/>
      <c r="F99" s="44"/>
      <c r="G99" s="44"/>
      <c r="H99" s="53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>
      <c r="A100" s="45">
        <v>2011550</v>
      </c>
      <c r="B100" s="45" t="s">
        <v>83</v>
      </c>
      <c r="C100" s="43">
        <v>8</v>
      </c>
      <c r="D100" s="43"/>
      <c r="E100" s="64"/>
      <c r="F100" s="44"/>
      <c r="G100" s="44"/>
      <c r="H100" s="53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>
      <c r="A101" s="45">
        <v>2011599</v>
      </c>
      <c r="B101" s="45" t="s">
        <v>130</v>
      </c>
      <c r="C101" s="43">
        <v>831</v>
      </c>
      <c r="D101" s="43"/>
      <c r="E101" s="64"/>
      <c r="F101" s="44"/>
      <c r="G101" s="44"/>
      <c r="H101" s="53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>
      <c r="A102" s="45">
        <v>20117</v>
      </c>
      <c r="B102" s="46" t="s">
        <v>131</v>
      </c>
      <c r="C102" s="43">
        <v>1653</v>
      </c>
      <c r="D102" s="43"/>
      <c r="E102" s="64"/>
      <c r="F102" s="44"/>
      <c r="G102" s="44"/>
      <c r="H102" s="53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>
      <c r="A103" s="45">
        <v>2011702</v>
      </c>
      <c r="B103" s="45" t="s">
        <v>68</v>
      </c>
      <c r="C103" s="43">
        <v>2</v>
      </c>
      <c r="D103" s="43"/>
      <c r="E103" s="64"/>
      <c r="F103" s="44"/>
      <c r="G103" s="44"/>
      <c r="H103" s="53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>
      <c r="A104" s="45">
        <v>2011704</v>
      </c>
      <c r="B104" s="45" t="s">
        <v>132</v>
      </c>
      <c r="C104" s="43">
        <v>266</v>
      </c>
      <c r="D104" s="43"/>
      <c r="E104" s="64"/>
      <c r="F104" s="44"/>
      <c r="G104" s="44"/>
      <c r="H104" s="53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>
      <c r="A105" s="45">
        <v>2011706</v>
      </c>
      <c r="B105" s="45" t="s">
        <v>133</v>
      </c>
      <c r="C105" s="43">
        <v>73</v>
      </c>
      <c r="D105" s="43"/>
      <c r="E105" s="64"/>
      <c r="F105" s="44"/>
      <c r="G105" s="44"/>
      <c r="H105" s="53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>
      <c r="A106" s="45">
        <v>2011750</v>
      </c>
      <c r="B106" s="45" t="s">
        <v>83</v>
      </c>
      <c r="C106" s="43">
        <v>880</v>
      </c>
      <c r="D106" s="43"/>
      <c r="E106" s="64"/>
      <c r="F106" s="44"/>
      <c r="G106" s="44"/>
      <c r="H106" s="53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>
      <c r="A107" s="45">
        <v>2011799</v>
      </c>
      <c r="B107" s="45" t="s">
        <v>134</v>
      </c>
      <c r="C107" s="43">
        <v>432</v>
      </c>
      <c r="D107" s="43"/>
      <c r="E107" s="64"/>
      <c r="F107" s="44"/>
      <c r="G107" s="44"/>
      <c r="H107" s="53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>
      <c r="A108" s="45">
        <v>20123</v>
      </c>
      <c r="B108" s="46" t="s">
        <v>135</v>
      </c>
      <c r="C108" s="43"/>
      <c r="D108" s="43">
        <v>1</v>
      </c>
      <c r="E108" s="64">
        <v>0</v>
      </c>
      <c r="F108" s="44"/>
      <c r="G108" s="44"/>
      <c r="H108" s="53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>
      <c r="A109" s="45">
        <v>2012399</v>
      </c>
      <c r="B109" s="45" t="s">
        <v>136</v>
      </c>
      <c r="C109" s="43"/>
      <c r="D109" s="43">
        <v>1</v>
      </c>
      <c r="E109" s="64">
        <v>0</v>
      </c>
      <c r="F109" s="44"/>
      <c r="G109" s="44"/>
      <c r="H109" s="53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>
      <c r="A110" s="45">
        <v>20125</v>
      </c>
      <c r="B110" s="46" t="s">
        <v>137</v>
      </c>
      <c r="C110" s="43">
        <v>175</v>
      </c>
      <c r="D110" s="43">
        <v>189</v>
      </c>
      <c r="E110" s="64">
        <v>212.106549</v>
      </c>
      <c r="F110" s="44"/>
      <c r="G110" s="44"/>
      <c r="H110" s="53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>
      <c r="A111" s="45">
        <v>2012501</v>
      </c>
      <c r="B111" s="45" t="s">
        <v>67</v>
      </c>
      <c r="C111" s="43">
        <v>84</v>
      </c>
      <c r="D111" s="43">
        <v>78</v>
      </c>
      <c r="E111" s="64">
        <v>83.039014</v>
      </c>
      <c r="F111" s="44"/>
      <c r="G111" s="44"/>
      <c r="H111" s="53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>
      <c r="A112" s="45">
        <v>2012505</v>
      </c>
      <c r="B112" s="45" t="s">
        <v>138</v>
      </c>
      <c r="C112" s="43">
        <v>76</v>
      </c>
      <c r="D112" s="43">
        <v>44</v>
      </c>
      <c r="E112" s="64">
        <v>63.465125</v>
      </c>
      <c r="F112" s="44"/>
      <c r="G112" s="44"/>
      <c r="H112" s="53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>
      <c r="A113" s="45">
        <v>2012550</v>
      </c>
      <c r="B113" s="45" t="s">
        <v>83</v>
      </c>
      <c r="C113" s="43">
        <v>15</v>
      </c>
      <c r="D113" s="43">
        <v>17</v>
      </c>
      <c r="E113" s="64">
        <v>15.60241</v>
      </c>
      <c r="F113" s="44"/>
      <c r="G113" s="44"/>
      <c r="H113" s="53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>
      <c r="A114" s="45">
        <v>2012599</v>
      </c>
      <c r="B114" s="45" t="s">
        <v>139</v>
      </c>
      <c r="C114" s="43"/>
      <c r="D114" s="43">
        <v>50</v>
      </c>
      <c r="E114" s="64">
        <v>50</v>
      </c>
      <c r="F114" s="44"/>
      <c r="G114" s="44"/>
      <c r="H114" s="53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>
      <c r="A115" s="45">
        <v>20126</v>
      </c>
      <c r="B115" s="46" t="s">
        <v>140</v>
      </c>
      <c r="C115" s="43">
        <v>707</v>
      </c>
      <c r="D115" s="43">
        <v>649</v>
      </c>
      <c r="E115" s="64">
        <v>528.80631</v>
      </c>
      <c r="F115" s="44"/>
      <c r="G115" s="44"/>
      <c r="H115" s="53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>
      <c r="A116" s="45">
        <v>2012601</v>
      </c>
      <c r="B116" s="45" t="s">
        <v>67</v>
      </c>
      <c r="C116" s="43">
        <v>211</v>
      </c>
      <c r="D116" s="43">
        <v>288</v>
      </c>
      <c r="E116" s="64">
        <v>255.51801</v>
      </c>
      <c r="F116" s="44"/>
      <c r="G116" s="44"/>
      <c r="H116" s="53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>
      <c r="A117" s="45">
        <v>2012602</v>
      </c>
      <c r="B117" s="45" t="s">
        <v>68</v>
      </c>
      <c r="C117" s="43">
        <v>150</v>
      </c>
      <c r="D117" s="43">
        <v>156</v>
      </c>
      <c r="E117" s="64">
        <v>121.5516</v>
      </c>
      <c r="F117" s="44"/>
      <c r="G117" s="44"/>
      <c r="H117" s="53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>
      <c r="A118" s="45">
        <v>2012603</v>
      </c>
      <c r="B118" s="45" t="s">
        <v>79</v>
      </c>
      <c r="C118" s="43">
        <v>46</v>
      </c>
      <c r="D118" s="43">
        <v>48</v>
      </c>
      <c r="E118" s="64">
        <v>49.10212</v>
      </c>
      <c r="F118" s="44"/>
      <c r="G118" s="44"/>
      <c r="H118" s="53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>
      <c r="A119" s="45">
        <v>2012604</v>
      </c>
      <c r="B119" s="45" t="s">
        <v>141</v>
      </c>
      <c r="C119" s="43">
        <v>300</v>
      </c>
      <c r="D119" s="43">
        <v>157</v>
      </c>
      <c r="E119" s="64">
        <v>102.63458</v>
      </c>
      <c r="F119" s="44"/>
      <c r="G119" s="44"/>
      <c r="H119" s="53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>
      <c r="A120" s="45">
        <v>20128</v>
      </c>
      <c r="B120" s="46" t="s">
        <v>142</v>
      </c>
      <c r="C120" s="43">
        <v>298</v>
      </c>
      <c r="D120" s="43">
        <v>298</v>
      </c>
      <c r="E120" s="64">
        <v>273.247981</v>
      </c>
      <c r="F120" s="44"/>
      <c r="G120" s="44"/>
      <c r="H120" s="53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>
      <c r="A121" s="45">
        <v>2012801</v>
      </c>
      <c r="B121" s="45" t="s">
        <v>67</v>
      </c>
      <c r="C121" s="43">
        <v>112</v>
      </c>
      <c r="D121" s="43">
        <v>105</v>
      </c>
      <c r="E121" s="64">
        <v>106.815241</v>
      </c>
      <c r="F121" s="44"/>
      <c r="G121" s="44"/>
      <c r="H121" s="53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>
      <c r="A122" s="45">
        <v>2012802</v>
      </c>
      <c r="B122" s="45" t="s">
        <v>68</v>
      </c>
      <c r="C122" s="43">
        <v>20</v>
      </c>
      <c r="D122" s="43">
        <v>8</v>
      </c>
      <c r="E122" s="64">
        <v>6.0181</v>
      </c>
      <c r="F122" s="44"/>
      <c r="G122" s="44"/>
      <c r="H122" s="53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>
      <c r="A123" s="45">
        <v>2012804</v>
      </c>
      <c r="B123" s="45" t="s">
        <v>76</v>
      </c>
      <c r="C123" s="43">
        <v>8</v>
      </c>
      <c r="D123" s="43">
        <v>1</v>
      </c>
      <c r="E123" s="64">
        <v>1</v>
      </c>
      <c r="F123" s="44"/>
      <c r="G123" s="44"/>
      <c r="H123" s="53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>
      <c r="A124" s="45">
        <v>2012899</v>
      </c>
      <c r="B124" s="45" t="s">
        <v>143</v>
      </c>
      <c r="C124" s="43">
        <v>159</v>
      </c>
      <c r="D124" s="43">
        <v>184</v>
      </c>
      <c r="E124" s="64">
        <v>159.41464</v>
      </c>
      <c r="F124" s="44"/>
      <c r="G124" s="44"/>
      <c r="H124" s="53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>
      <c r="A125" s="45">
        <v>20129</v>
      </c>
      <c r="B125" s="46" t="s">
        <v>144</v>
      </c>
      <c r="C125" s="43">
        <v>775</v>
      </c>
      <c r="D125" s="43">
        <v>809</v>
      </c>
      <c r="E125" s="64">
        <v>827.940286</v>
      </c>
      <c r="F125" s="44"/>
      <c r="G125" s="44"/>
      <c r="H125" s="53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>
      <c r="A126" s="45">
        <v>2012901</v>
      </c>
      <c r="B126" s="45" t="s">
        <v>67</v>
      </c>
      <c r="C126" s="43">
        <v>292</v>
      </c>
      <c r="D126" s="43">
        <v>313</v>
      </c>
      <c r="E126" s="64">
        <v>318.054315</v>
      </c>
      <c r="F126" s="44"/>
      <c r="G126" s="44"/>
      <c r="H126" s="53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>
      <c r="A127" s="45">
        <v>2012902</v>
      </c>
      <c r="B127" s="45" t="s">
        <v>68</v>
      </c>
      <c r="C127" s="43">
        <v>43</v>
      </c>
      <c r="D127" s="43">
        <v>46</v>
      </c>
      <c r="E127" s="64">
        <v>47.124766</v>
      </c>
      <c r="F127" s="44"/>
      <c r="G127" s="44"/>
      <c r="H127" s="53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>
      <c r="A128" s="45">
        <v>2012905</v>
      </c>
      <c r="B128" s="45" t="s">
        <v>145</v>
      </c>
      <c r="C128" s="43">
        <v>200</v>
      </c>
      <c r="D128" s="43"/>
      <c r="E128" s="64"/>
      <c r="F128" s="44"/>
      <c r="G128" s="44"/>
      <c r="H128" s="53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>
      <c r="A129" s="45">
        <v>2012906</v>
      </c>
      <c r="B129" s="45" t="s">
        <v>146</v>
      </c>
      <c r="C129" s="43"/>
      <c r="D129" s="43">
        <v>200</v>
      </c>
      <c r="E129" s="64">
        <v>200</v>
      </c>
      <c r="F129" s="44"/>
      <c r="G129" s="44"/>
      <c r="H129" s="53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>
      <c r="A130" s="45">
        <v>2012950</v>
      </c>
      <c r="B130" s="45" t="s">
        <v>83</v>
      </c>
      <c r="C130" s="43">
        <v>92</v>
      </c>
      <c r="D130" s="43">
        <v>122</v>
      </c>
      <c r="E130" s="64">
        <v>107.009952</v>
      </c>
      <c r="F130" s="44"/>
      <c r="G130" s="44"/>
      <c r="H130" s="53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>
      <c r="A131" s="45">
        <v>2012999</v>
      </c>
      <c r="B131" s="45" t="s">
        <v>147</v>
      </c>
      <c r="C131" s="43">
        <v>148</v>
      </c>
      <c r="D131" s="43">
        <v>128</v>
      </c>
      <c r="E131" s="64">
        <v>155.751253</v>
      </c>
      <c r="F131" s="44"/>
      <c r="G131" s="44"/>
      <c r="H131" s="53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>
      <c r="A132" s="45">
        <v>20131</v>
      </c>
      <c r="B132" s="46" t="s">
        <v>148</v>
      </c>
      <c r="C132" s="43">
        <v>2170</v>
      </c>
      <c r="D132" s="43">
        <v>2476</v>
      </c>
      <c r="E132" s="64">
        <v>2356.520554</v>
      </c>
      <c r="F132" s="44"/>
      <c r="G132" s="44"/>
      <c r="H132" s="53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>
      <c r="A133" s="45">
        <v>2013101</v>
      </c>
      <c r="B133" s="45" t="s">
        <v>67</v>
      </c>
      <c r="C133" s="43">
        <v>1916</v>
      </c>
      <c r="D133" s="43">
        <v>2256</v>
      </c>
      <c r="E133" s="64">
        <v>2185.241597</v>
      </c>
      <c r="F133" s="44"/>
      <c r="G133" s="44"/>
      <c r="H133" s="53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>
      <c r="A134" s="45">
        <v>2013102</v>
      </c>
      <c r="B134" s="45" t="s">
        <v>68</v>
      </c>
      <c r="C134" s="43">
        <v>28</v>
      </c>
      <c r="D134" s="43">
        <v>30</v>
      </c>
      <c r="E134" s="64">
        <v>17.593209</v>
      </c>
      <c r="F134" s="44"/>
      <c r="G134" s="44"/>
      <c r="H134" s="53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>
      <c r="A135" s="45">
        <v>2013105</v>
      </c>
      <c r="B135" s="45" t="s">
        <v>149</v>
      </c>
      <c r="C135" s="43">
        <v>121</v>
      </c>
      <c r="D135" s="43">
        <v>68</v>
      </c>
      <c r="E135" s="64">
        <v>60.02376</v>
      </c>
      <c r="F135" s="44"/>
      <c r="G135" s="44"/>
      <c r="H135" s="53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>
      <c r="A136" s="45">
        <v>2013150</v>
      </c>
      <c r="B136" s="45" t="s">
        <v>83</v>
      </c>
      <c r="C136" s="43">
        <v>30</v>
      </c>
      <c r="D136" s="43">
        <v>37</v>
      </c>
      <c r="E136" s="64">
        <v>33.910078</v>
      </c>
      <c r="F136" s="44"/>
      <c r="G136" s="44"/>
      <c r="H136" s="53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>
      <c r="A137" s="45">
        <v>2013199</v>
      </c>
      <c r="B137" s="45" t="s">
        <v>150</v>
      </c>
      <c r="C137" s="43">
        <v>74</v>
      </c>
      <c r="D137" s="43">
        <v>85</v>
      </c>
      <c r="E137" s="64">
        <v>59.75191</v>
      </c>
      <c r="F137" s="44"/>
      <c r="G137" s="44"/>
      <c r="H137" s="53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>
      <c r="A138" s="45">
        <v>20132</v>
      </c>
      <c r="B138" s="46" t="s">
        <v>151</v>
      </c>
      <c r="C138" s="43">
        <v>1321</v>
      </c>
      <c r="D138" s="43">
        <v>3917</v>
      </c>
      <c r="E138" s="64">
        <v>3000.487053</v>
      </c>
      <c r="F138" s="44"/>
      <c r="G138" s="44"/>
      <c r="H138" s="53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>
      <c r="A139" s="45">
        <v>2013201</v>
      </c>
      <c r="B139" s="45" t="s">
        <v>67</v>
      </c>
      <c r="C139" s="43">
        <v>589</v>
      </c>
      <c r="D139" s="43">
        <v>648</v>
      </c>
      <c r="E139" s="64">
        <v>647.483843</v>
      </c>
      <c r="F139" s="44"/>
      <c r="G139" s="44"/>
      <c r="H139" s="53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>
      <c r="A140" s="45">
        <v>2013202</v>
      </c>
      <c r="B140" s="45" t="s">
        <v>68</v>
      </c>
      <c r="C140" s="43">
        <v>40</v>
      </c>
      <c r="D140" s="43">
        <v>49</v>
      </c>
      <c r="E140" s="64">
        <v>40.7799</v>
      </c>
      <c r="F140" s="44"/>
      <c r="G140" s="44"/>
      <c r="H140" s="53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>
      <c r="A141" s="45">
        <v>2013204</v>
      </c>
      <c r="B141" s="45" t="s">
        <v>152</v>
      </c>
      <c r="C141" s="43"/>
      <c r="D141" s="43">
        <v>17</v>
      </c>
      <c r="E141" s="64">
        <v>15.0123</v>
      </c>
      <c r="F141" s="44"/>
      <c r="G141" s="44"/>
      <c r="H141" s="53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>
      <c r="A142" s="45">
        <v>2013250</v>
      </c>
      <c r="B142" s="45" t="s">
        <v>83</v>
      </c>
      <c r="C142" s="43">
        <v>12</v>
      </c>
      <c r="D142" s="43">
        <v>41</v>
      </c>
      <c r="E142" s="64">
        <v>40.7376</v>
      </c>
      <c r="F142" s="44"/>
      <c r="G142" s="44"/>
      <c r="H142" s="53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>
      <c r="A143" s="45">
        <v>2013299</v>
      </c>
      <c r="B143" s="45" t="s">
        <v>153</v>
      </c>
      <c r="C143" s="43">
        <v>681</v>
      </c>
      <c r="D143" s="43">
        <v>3162</v>
      </c>
      <c r="E143" s="64">
        <v>2256.47341</v>
      </c>
      <c r="F143" s="44"/>
      <c r="G143" s="44"/>
      <c r="H143" s="53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>
      <c r="A144" s="45">
        <v>20133</v>
      </c>
      <c r="B144" s="46" t="s">
        <v>154</v>
      </c>
      <c r="C144" s="43">
        <v>1189</v>
      </c>
      <c r="D144" s="43">
        <v>1189</v>
      </c>
      <c r="E144" s="64">
        <v>1192.030354</v>
      </c>
      <c r="F144" s="44"/>
      <c r="G144" s="44"/>
      <c r="H144" s="53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>
      <c r="A145" s="45">
        <v>2013301</v>
      </c>
      <c r="B145" s="45" t="s">
        <v>67</v>
      </c>
      <c r="C145" s="43">
        <v>343</v>
      </c>
      <c r="D145" s="43">
        <v>370</v>
      </c>
      <c r="E145" s="64">
        <v>430.811948</v>
      </c>
      <c r="F145" s="44"/>
      <c r="G145" s="44"/>
      <c r="H145" s="53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>
      <c r="A146" s="45">
        <v>2013302</v>
      </c>
      <c r="B146" s="45" t="s">
        <v>68</v>
      </c>
      <c r="C146" s="43">
        <v>2</v>
      </c>
      <c r="D146" s="43">
        <v>2</v>
      </c>
      <c r="E146" s="64">
        <v>1.9498</v>
      </c>
      <c r="F146" s="44"/>
      <c r="G146" s="44"/>
      <c r="H146" s="53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>
      <c r="A147" s="45">
        <v>2013350</v>
      </c>
      <c r="B147" s="45" t="s">
        <v>83</v>
      </c>
      <c r="C147" s="43">
        <v>177</v>
      </c>
      <c r="D147" s="43">
        <v>224</v>
      </c>
      <c r="E147" s="64">
        <v>219.32287</v>
      </c>
      <c r="F147" s="44"/>
      <c r="G147" s="44"/>
      <c r="H147" s="53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>
      <c r="A148" s="45">
        <v>2013399</v>
      </c>
      <c r="B148" s="45" t="s">
        <v>155</v>
      </c>
      <c r="C148" s="43">
        <v>668</v>
      </c>
      <c r="D148" s="43">
        <v>593</v>
      </c>
      <c r="E148" s="64">
        <v>539.945736</v>
      </c>
      <c r="F148" s="44"/>
      <c r="G148" s="44"/>
      <c r="H148" s="53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>
      <c r="A149" s="45">
        <v>20134</v>
      </c>
      <c r="B149" s="46" t="s">
        <v>156</v>
      </c>
      <c r="C149" s="43">
        <v>1053</v>
      </c>
      <c r="D149" s="43">
        <v>1032</v>
      </c>
      <c r="E149" s="64">
        <v>947.809795</v>
      </c>
      <c r="F149" s="44"/>
      <c r="G149" s="44"/>
      <c r="H149" s="53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>
      <c r="A150" s="45">
        <v>2013401</v>
      </c>
      <c r="B150" s="45" t="s">
        <v>67</v>
      </c>
      <c r="C150" s="43">
        <v>338</v>
      </c>
      <c r="D150" s="43">
        <v>343</v>
      </c>
      <c r="E150" s="64">
        <v>331.37444</v>
      </c>
      <c r="F150" s="44"/>
      <c r="G150" s="44"/>
      <c r="H150" s="53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>
      <c r="A151" s="45">
        <v>2013402</v>
      </c>
      <c r="B151" s="45" t="s">
        <v>68</v>
      </c>
      <c r="C151" s="43">
        <v>22</v>
      </c>
      <c r="D151" s="43">
        <v>7</v>
      </c>
      <c r="E151" s="64">
        <v>5</v>
      </c>
      <c r="F151" s="44"/>
      <c r="G151" s="44"/>
      <c r="H151" s="53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>
      <c r="A152" s="45">
        <v>2013404</v>
      </c>
      <c r="B152" s="45" t="s">
        <v>157</v>
      </c>
      <c r="C152" s="43"/>
      <c r="D152" s="43">
        <v>30</v>
      </c>
      <c r="E152" s="64">
        <v>16.387203</v>
      </c>
      <c r="F152" s="44"/>
      <c r="G152" s="44"/>
      <c r="H152" s="53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>
      <c r="A153" s="45">
        <v>2013405</v>
      </c>
      <c r="B153" s="45" t="s">
        <v>158</v>
      </c>
      <c r="C153" s="43"/>
      <c r="D153" s="43">
        <v>23</v>
      </c>
      <c r="E153" s="64">
        <v>22.6</v>
      </c>
      <c r="F153" s="44"/>
      <c r="G153" s="44"/>
      <c r="H153" s="53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>
      <c r="A154" s="45">
        <v>2013450</v>
      </c>
      <c r="B154" s="45" t="s">
        <v>83</v>
      </c>
      <c r="C154" s="43">
        <v>95</v>
      </c>
      <c r="D154" s="43">
        <v>106</v>
      </c>
      <c r="E154" s="64">
        <v>93.796475</v>
      </c>
      <c r="F154" s="44"/>
      <c r="G154" s="44"/>
      <c r="H154" s="53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>
      <c r="A155" s="45">
        <v>2013499</v>
      </c>
      <c r="B155" s="45" t="s">
        <v>159</v>
      </c>
      <c r="C155" s="43">
        <v>598</v>
      </c>
      <c r="D155" s="43">
        <v>523</v>
      </c>
      <c r="E155" s="64">
        <v>478.651677</v>
      </c>
      <c r="F155" s="44"/>
      <c r="G155" s="44"/>
      <c r="H155" s="53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>
      <c r="A156" s="45">
        <v>20136</v>
      </c>
      <c r="B156" s="46" t="s">
        <v>160</v>
      </c>
      <c r="C156" s="43">
        <v>531</v>
      </c>
      <c r="D156" s="43">
        <v>553</v>
      </c>
      <c r="E156" s="64">
        <v>469.998953</v>
      </c>
      <c r="F156" s="44"/>
      <c r="G156" s="44"/>
      <c r="H156" s="53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>
      <c r="A157" s="45">
        <v>2013601</v>
      </c>
      <c r="B157" s="45" t="s">
        <v>67</v>
      </c>
      <c r="C157" s="43">
        <v>300</v>
      </c>
      <c r="D157" s="43">
        <v>302</v>
      </c>
      <c r="E157" s="64">
        <v>278.404403</v>
      </c>
      <c r="F157" s="44"/>
      <c r="G157" s="44"/>
      <c r="H157" s="53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>
      <c r="A158" s="45">
        <v>2013602</v>
      </c>
      <c r="B158" s="45" t="s">
        <v>68</v>
      </c>
      <c r="C158" s="43">
        <v>73</v>
      </c>
      <c r="D158" s="43">
        <v>80</v>
      </c>
      <c r="E158" s="64">
        <v>66.711776</v>
      </c>
      <c r="F158" s="44"/>
      <c r="G158" s="44"/>
      <c r="H158" s="53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>
      <c r="A159" s="45">
        <v>2013650</v>
      </c>
      <c r="B159" s="45" t="s">
        <v>83</v>
      </c>
      <c r="C159" s="43">
        <v>93</v>
      </c>
      <c r="D159" s="43">
        <v>115</v>
      </c>
      <c r="E159" s="64">
        <v>93.246254</v>
      </c>
      <c r="F159" s="44"/>
      <c r="G159" s="44"/>
      <c r="H159" s="53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>
      <c r="A160" s="45">
        <v>2013699</v>
      </c>
      <c r="B160" s="45" t="s">
        <v>161</v>
      </c>
      <c r="C160" s="43">
        <v>65</v>
      </c>
      <c r="D160" s="43">
        <v>56</v>
      </c>
      <c r="E160" s="64">
        <v>31.63652</v>
      </c>
      <c r="F160" s="44"/>
      <c r="G160" s="44"/>
      <c r="H160" s="53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>
      <c r="A161" s="45">
        <v>20138</v>
      </c>
      <c r="B161" s="46" t="s">
        <v>162</v>
      </c>
      <c r="C161" s="43"/>
      <c r="D161" s="43">
        <v>10206</v>
      </c>
      <c r="E161" s="64">
        <v>9193.499094</v>
      </c>
      <c r="F161" s="44"/>
      <c r="G161" s="44"/>
      <c r="H161" s="53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>
      <c r="A162" s="45">
        <v>2013801</v>
      </c>
      <c r="B162" s="45" t="s">
        <v>67</v>
      </c>
      <c r="C162" s="43"/>
      <c r="D162" s="43">
        <v>6136</v>
      </c>
      <c r="E162" s="64">
        <v>5927.870053</v>
      </c>
      <c r="F162" s="44"/>
      <c r="G162" s="44"/>
      <c r="H162" s="53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>
      <c r="A163" s="45">
        <v>2013802</v>
      </c>
      <c r="B163" s="45" t="s">
        <v>68</v>
      </c>
      <c r="C163" s="43"/>
      <c r="D163" s="43">
        <v>213</v>
      </c>
      <c r="E163" s="64">
        <v>86.365585</v>
      </c>
      <c r="F163" s="44"/>
      <c r="G163" s="44"/>
      <c r="H163" s="53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>
      <c r="A164" s="45">
        <v>2013804</v>
      </c>
      <c r="B164" s="45" t="s">
        <v>163</v>
      </c>
      <c r="C164" s="43"/>
      <c r="D164" s="43">
        <v>248</v>
      </c>
      <c r="E164" s="64">
        <v>224.380652</v>
      </c>
      <c r="F164" s="44"/>
      <c r="G164" s="44"/>
      <c r="H164" s="53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>
      <c r="A165" s="45">
        <v>2013806</v>
      </c>
      <c r="B165" s="45" t="s">
        <v>129</v>
      </c>
      <c r="C165" s="43"/>
      <c r="D165" s="43">
        <v>27</v>
      </c>
      <c r="E165" s="64">
        <v>25.7858</v>
      </c>
      <c r="F165" s="44"/>
      <c r="G165" s="44"/>
      <c r="H165" s="53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>
      <c r="A166" s="45">
        <v>2013808</v>
      </c>
      <c r="B166" s="45" t="s">
        <v>99</v>
      </c>
      <c r="C166" s="43"/>
      <c r="D166" s="43">
        <v>92</v>
      </c>
      <c r="E166" s="64">
        <v>85.690028</v>
      </c>
      <c r="F166" s="44"/>
      <c r="G166" s="44"/>
      <c r="H166" s="53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>
      <c r="A167" s="45">
        <v>2013810</v>
      </c>
      <c r="B167" s="45" t="s">
        <v>164</v>
      </c>
      <c r="C167" s="43"/>
      <c r="D167" s="43">
        <v>6</v>
      </c>
      <c r="E167" s="64">
        <v>6</v>
      </c>
      <c r="F167" s="44"/>
      <c r="G167" s="44"/>
      <c r="H167" s="53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>
      <c r="A168" s="45">
        <v>2013811</v>
      </c>
      <c r="B168" s="45" t="s">
        <v>165</v>
      </c>
      <c r="C168" s="43"/>
      <c r="D168" s="43">
        <v>5</v>
      </c>
      <c r="E168" s="64">
        <v>5</v>
      </c>
      <c r="F168" s="44"/>
      <c r="G168" s="44"/>
      <c r="H168" s="53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>
      <c r="A169" s="45">
        <v>2013812</v>
      </c>
      <c r="B169" s="45" t="s">
        <v>166</v>
      </c>
      <c r="C169" s="43"/>
      <c r="D169" s="43">
        <v>32</v>
      </c>
      <c r="E169" s="64">
        <v>27.973674</v>
      </c>
      <c r="F169" s="44"/>
      <c r="G169" s="44"/>
      <c r="H169" s="53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>
      <c r="A170" s="45">
        <v>2013813</v>
      </c>
      <c r="B170" s="45" t="s">
        <v>167</v>
      </c>
      <c r="C170" s="43"/>
      <c r="D170" s="43">
        <v>5</v>
      </c>
      <c r="E170" s="64">
        <v>4.192</v>
      </c>
      <c r="F170" s="44"/>
      <c r="G170" s="44"/>
      <c r="H170" s="53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>
      <c r="A171" s="45">
        <v>2013850</v>
      </c>
      <c r="B171" s="45" t="s">
        <v>83</v>
      </c>
      <c r="C171" s="43"/>
      <c r="D171" s="43">
        <v>1384</v>
      </c>
      <c r="E171" s="64">
        <v>1278.759588</v>
      </c>
      <c r="F171" s="44"/>
      <c r="G171" s="44"/>
      <c r="H171" s="53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>
      <c r="A172" s="45">
        <v>2013899</v>
      </c>
      <c r="B172" s="45" t="s">
        <v>168</v>
      </c>
      <c r="C172" s="43"/>
      <c r="D172" s="43">
        <v>2058</v>
      </c>
      <c r="E172" s="64">
        <v>1521.481714</v>
      </c>
      <c r="F172" s="44"/>
      <c r="G172" s="44"/>
      <c r="H172" s="53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>
      <c r="A173" s="45">
        <v>20199</v>
      </c>
      <c r="B173" s="46" t="s">
        <v>169</v>
      </c>
      <c r="C173" s="43">
        <v>1736</v>
      </c>
      <c r="D173" s="43">
        <v>68103</v>
      </c>
      <c r="E173" s="64">
        <v>67658.251808</v>
      </c>
      <c r="F173" s="44"/>
      <c r="G173" s="44"/>
      <c r="H173" s="53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>
      <c r="A174" s="45">
        <v>2019999</v>
      </c>
      <c r="B174" s="45" t="s">
        <v>170</v>
      </c>
      <c r="C174" s="43">
        <v>1736</v>
      </c>
      <c r="D174" s="43">
        <v>68103</v>
      </c>
      <c r="E174" s="64">
        <v>67658.251808</v>
      </c>
      <c r="F174" s="44"/>
      <c r="G174" s="44"/>
      <c r="H174" s="53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>
      <c r="A175" s="45">
        <v>203</v>
      </c>
      <c r="B175" s="46" t="s">
        <v>171</v>
      </c>
      <c r="C175" s="43">
        <v>397</v>
      </c>
      <c r="D175" s="43">
        <v>390</v>
      </c>
      <c r="E175" s="64">
        <v>419.67</v>
      </c>
      <c r="F175" s="44">
        <f>E175/D175</f>
        <v>1.07607692307692</v>
      </c>
      <c r="G175" s="44">
        <f>E175/C175-1</f>
        <v>0.057103274559194</v>
      </c>
      <c r="H175" s="53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>
      <c r="A176" s="45">
        <v>20306</v>
      </c>
      <c r="B176" s="46" t="s">
        <v>172</v>
      </c>
      <c r="C176" s="43">
        <v>397</v>
      </c>
      <c r="D176" s="43">
        <v>370</v>
      </c>
      <c r="E176" s="64">
        <v>399.67</v>
      </c>
      <c r="F176" s="44"/>
      <c r="G176" s="44"/>
      <c r="H176" s="53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>
      <c r="A177" s="45">
        <v>2030601</v>
      </c>
      <c r="B177" s="45" t="s">
        <v>173</v>
      </c>
      <c r="C177" s="43">
        <v>100</v>
      </c>
      <c r="D177" s="43">
        <v>100</v>
      </c>
      <c r="E177" s="64">
        <v>100</v>
      </c>
      <c r="F177" s="44"/>
      <c r="G177" s="44"/>
      <c r="H177" s="53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>
      <c r="A178" s="45">
        <v>2030605</v>
      </c>
      <c r="B178" s="45" t="s">
        <v>174</v>
      </c>
      <c r="C178" s="43">
        <v>35</v>
      </c>
      <c r="D178" s="43">
        <v>35</v>
      </c>
      <c r="E178" s="64">
        <v>35</v>
      </c>
      <c r="F178" s="44"/>
      <c r="G178" s="44"/>
      <c r="H178" s="53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>
      <c r="A179" s="45">
        <v>2030606</v>
      </c>
      <c r="B179" s="45" t="s">
        <v>175</v>
      </c>
      <c r="C179" s="43">
        <v>52</v>
      </c>
      <c r="D179" s="43">
        <v>55</v>
      </c>
      <c r="E179" s="64">
        <v>54.67</v>
      </c>
      <c r="F179" s="44"/>
      <c r="G179" s="44"/>
      <c r="H179" s="53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>
      <c r="A180" s="45">
        <v>2030607</v>
      </c>
      <c r="B180" s="45" t="s">
        <v>176</v>
      </c>
      <c r="C180" s="43">
        <v>180</v>
      </c>
      <c r="D180" s="43">
        <v>180</v>
      </c>
      <c r="E180" s="64">
        <v>210</v>
      </c>
      <c r="F180" s="44"/>
      <c r="G180" s="44"/>
      <c r="H180" s="53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>
      <c r="A181" s="45">
        <v>2030699</v>
      </c>
      <c r="B181" s="45" t="s">
        <v>177</v>
      </c>
      <c r="C181" s="43">
        <v>30</v>
      </c>
      <c r="D181" s="43"/>
      <c r="E181" s="64">
        <v>0</v>
      </c>
      <c r="F181" s="44"/>
      <c r="G181" s="44"/>
      <c r="H181" s="53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>
      <c r="A182" s="45">
        <v>20399</v>
      </c>
      <c r="B182" s="46" t="s">
        <v>178</v>
      </c>
      <c r="C182" s="43"/>
      <c r="D182" s="43">
        <v>20</v>
      </c>
      <c r="E182" s="64">
        <v>20</v>
      </c>
      <c r="F182" s="44"/>
      <c r="G182" s="44"/>
      <c r="H182" s="53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>
      <c r="A183" s="45">
        <v>2039901</v>
      </c>
      <c r="B183" s="45" t="s">
        <v>179</v>
      </c>
      <c r="C183" s="43"/>
      <c r="D183" s="43">
        <v>20</v>
      </c>
      <c r="E183" s="64">
        <v>20</v>
      </c>
      <c r="F183" s="44"/>
      <c r="G183" s="44"/>
      <c r="H183" s="53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ht="19.2" spans="1:26">
      <c r="A184" s="45">
        <v>204</v>
      </c>
      <c r="B184" s="46" t="s">
        <v>180</v>
      </c>
      <c r="C184" s="43">
        <v>52333</v>
      </c>
      <c r="D184" s="43">
        <v>65398</v>
      </c>
      <c r="E184" s="64">
        <v>59749.916261</v>
      </c>
      <c r="F184" s="44">
        <f>E184/D184</f>
        <v>0.913635222193339</v>
      </c>
      <c r="G184" s="44">
        <f>E184/C184-1</f>
        <v>0.141725417251065</v>
      </c>
      <c r="H184" s="53" t="s">
        <v>622</v>
      </c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>
      <c r="A185" s="45">
        <v>20401</v>
      </c>
      <c r="B185" s="46" t="s">
        <v>182</v>
      </c>
      <c r="C185" s="43">
        <v>1579</v>
      </c>
      <c r="D185" s="43">
        <v>90</v>
      </c>
      <c r="E185" s="64">
        <v>0</v>
      </c>
      <c r="F185" s="44"/>
      <c r="G185" s="44"/>
      <c r="H185" s="53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>
      <c r="A186" s="45">
        <v>2040103</v>
      </c>
      <c r="B186" s="45" t="s">
        <v>183</v>
      </c>
      <c r="C186" s="43">
        <v>1494</v>
      </c>
      <c r="D186" s="43"/>
      <c r="E186" s="64"/>
      <c r="F186" s="44"/>
      <c r="G186" s="44"/>
      <c r="H186" s="53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>
      <c r="A187" s="45">
        <v>2040101</v>
      </c>
      <c r="B187" s="45" t="s">
        <v>184</v>
      </c>
      <c r="C187" s="43">
        <v>85</v>
      </c>
      <c r="D187" s="43">
        <v>90</v>
      </c>
      <c r="E187" s="64">
        <v>0</v>
      </c>
      <c r="F187" s="44"/>
      <c r="G187" s="44"/>
      <c r="H187" s="53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>
      <c r="A188" s="45">
        <v>20402</v>
      </c>
      <c r="B188" s="46" t="s">
        <v>185</v>
      </c>
      <c r="C188" s="43">
        <v>39555</v>
      </c>
      <c r="D188" s="43">
        <v>49472</v>
      </c>
      <c r="E188" s="64">
        <v>44618.349947</v>
      </c>
      <c r="F188" s="44"/>
      <c r="G188" s="44"/>
      <c r="H188" s="53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>
      <c r="A189" s="45">
        <v>2040201</v>
      </c>
      <c r="B189" s="45" t="s">
        <v>67</v>
      </c>
      <c r="C189" s="43">
        <v>18365</v>
      </c>
      <c r="D189" s="43">
        <v>26862</v>
      </c>
      <c r="E189" s="64">
        <v>25628.925345</v>
      </c>
      <c r="F189" s="44"/>
      <c r="G189" s="44"/>
      <c r="H189" s="53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>
      <c r="A190" s="45">
        <v>2040202</v>
      </c>
      <c r="B190" s="45" t="s">
        <v>68</v>
      </c>
      <c r="C190" s="43">
        <v>142</v>
      </c>
      <c r="D190" s="43">
        <v>8067</v>
      </c>
      <c r="E190" s="64">
        <v>7945.066017</v>
      </c>
      <c r="F190" s="44"/>
      <c r="G190" s="44"/>
      <c r="H190" s="53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>
      <c r="A191" s="45">
        <v>2040204</v>
      </c>
      <c r="B191" s="45" t="s">
        <v>186</v>
      </c>
      <c r="C191" s="43">
        <v>5824</v>
      </c>
      <c r="D191" s="43"/>
      <c r="E191" s="64"/>
      <c r="F191" s="44"/>
      <c r="G191" s="44"/>
      <c r="H191" s="53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>
      <c r="A192" s="45">
        <v>2040205</v>
      </c>
      <c r="B192" s="45" t="s">
        <v>187</v>
      </c>
      <c r="C192" s="43">
        <v>10</v>
      </c>
      <c r="D192" s="43"/>
      <c r="E192" s="64"/>
      <c r="F192" s="44"/>
      <c r="G192" s="44"/>
      <c r="H192" s="53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>
      <c r="A193" s="45">
        <v>2040206</v>
      </c>
      <c r="B193" s="45" t="s">
        <v>188</v>
      </c>
      <c r="C193" s="43">
        <v>2288</v>
      </c>
      <c r="D193" s="43"/>
      <c r="E193" s="64"/>
      <c r="F193" s="44"/>
      <c r="G193" s="44"/>
      <c r="H193" s="53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>
      <c r="A194" s="45">
        <v>2040207</v>
      </c>
      <c r="B194" s="45" t="s">
        <v>623</v>
      </c>
      <c r="C194" s="43">
        <v>177</v>
      </c>
      <c r="D194" s="43"/>
      <c r="E194" s="64"/>
      <c r="F194" s="44"/>
      <c r="G194" s="44"/>
      <c r="H194" s="53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>
      <c r="A195" s="45">
        <v>2040211</v>
      </c>
      <c r="B195" s="45" t="s">
        <v>190</v>
      </c>
      <c r="C195" s="43">
        <v>3</v>
      </c>
      <c r="D195" s="43"/>
      <c r="E195" s="64"/>
      <c r="F195" s="44"/>
      <c r="G195" s="44"/>
      <c r="H195" s="53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>
      <c r="A196" s="45">
        <v>2040212</v>
      </c>
      <c r="B196" s="45" t="s">
        <v>191</v>
      </c>
      <c r="C196" s="43">
        <v>6868</v>
      </c>
      <c r="D196" s="43"/>
      <c r="E196" s="64"/>
      <c r="F196" s="44"/>
      <c r="G196" s="44"/>
      <c r="H196" s="53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>
      <c r="A197" s="45">
        <v>2040213</v>
      </c>
      <c r="B197" s="45" t="s">
        <v>192</v>
      </c>
      <c r="C197" s="43">
        <v>234</v>
      </c>
      <c r="D197" s="43"/>
      <c r="E197" s="64"/>
      <c r="F197" s="44"/>
      <c r="G197" s="44"/>
      <c r="H197" s="53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>
      <c r="A198" s="45">
        <v>2040217</v>
      </c>
      <c r="B198" s="45" t="s">
        <v>193</v>
      </c>
      <c r="C198" s="43">
        <v>658</v>
      </c>
      <c r="D198" s="43"/>
      <c r="E198" s="64"/>
      <c r="F198" s="44"/>
      <c r="G198" s="44"/>
      <c r="H198" s="53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>
      <c r="A199" s="45">
        <v>2040218</v>
      </c>
      <c r="B199" s="45" t="s">
        <v>194</v>
      </c>
      <c r="C199" s="43">
        <v>19</v>
      </c>
      <c r="D199" s="43"/>
      <c r="E199" s="64"/>
      <c r="F199" s="44"/>
      <c r="G199" s="44"/>
      <c r="H199" s="53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>
      <c r="A200" s="45">
        <v>2040219</v>
      </c>
      <c r="B200" s="45" t="s">
        <v>99</v>
      </c>
      <c r="C200" s="43"/>
      <c r="D200" s="43">
        <v>180</v>
      </c>
      <c r="E200" s="64">
        <v>179.792479</v>
      </c>
      <c r="F200" s="44"/>
      <c r="G200" s="44"/>
      <c r="H200" s="53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>
      <c r="A201" s="45">
        <v>2040220</v>
      </c>
      <c r="B201" s="45" t="s">
        <v>195</v>
      </c>
      <c r="C201" s="43"/>
      <c r="D201" s="43">
        <v>2373</v>
      </c>
      <c r="E201" s="64">
        <v>2009.754707</v>
      </c>
      <c r="F201" s="44"/>
      <c r="G201" s="44"/>
      <c r="H201" s="53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>
      <c r="A202" s="45">
        <v>2040250</v>
      </c>
      <c r="B202" s="45" t="s">
        <v>83</v>
      </c>
      <c r="C202" s="43"/>
      <c r="D202" s="43">
        <v>176</v>
      </c>
      <c r="E202" s="64">
        <v>194.203505</v>
      </c>
      <c r="F202" s="44"/>
      <c r="G202" s="44"/>
      <c r="H202" s="53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>
      <c r="A203" s="45">
        <v>2040299</v>
      </c>
      <c r="B203" s="45" t="s">
        <v>196</v>
      </c>
      <c r="C203" s="43">
        <v>4966</v>
      </c>
      <c r="D203" s="43">
        <v>11814</v>
      </c>
      <c r="E203" s="64">
        <v>8660.607894</v>
      </c>
      <c r="F203" s="44"/>
      <c r="G203" s="44"/>
      <c r="H203" s="53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>
      <c r="A204" s="45">
        <v>20404</v>
      </c>
      <c r="B204" s="46" t="s">
        <v>197</v>
      </c>
      <c r="C204" s="43">
        <v>2758</v>
      </c>
      <c r="D204" s="43">
        <v>3544</v>
      </c>
      <c r="E204" s="64">
        <v>3116.365796</v>
      </c>
      <c r="F204" s="44"/>
      <c r="G204" s="44"/>
      <c r="H204" s="53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>
      <c r="A205" s="45">
        <v>2040401</v>
      </c>
      <c r="B205" s="45" t="s">
        <v>67</v>
      </c>
      <c r="C205" s="43">
        <v>2374</v>
      </c>
      <c r="D205" s="43">
        <v>2852</v>
      </c>
      <c r="E205" s="64">
        <v>2627.515279</v>
      </c>
      <c r="F205" s="44"/>
      <c r="G205" s="44"/>
      <c r="H205" s="53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>
      <c r="A206" s="45">
        <v>2040402</v>
      </c>
      <c r="B206" s="45" t="s">
        <v>68</v>
      </c>
      <c r="C206" s="43">
        <v>183</v>
      </c>
      <c r="D206" s="43">
        <v>257</v>
      </c>
      <c r="E206" s="64">
        <v>178.080208</v>
      </c>
      <c r="F206" s="44"/>
      <c r="G206" s="44"/>
      <c r="H206" s="53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>
      <c r="A207" s="45">
        <v>2040450</v>
      </c>
      <c r="B207" s="45" t="s">
        <v>83</v>
      </c>
      <c r="C207" s="43">
        <v>113</v>
      </c>
      <c r="D207" s="43">
        <v>130</v>
      </c>
      <c r="E207" s="64">
        <v>122.827809</v>
      </c>
      <c r="F207" s="44"/>
      <c r="G207" s="44"/>
      <c r="H207" s="53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>
      <c r="A208" s="45">
        <v>2040499</v>
      </c>
      <c r="B208" s="45" t="s">
        <v>198</v>
      </c>
      <c r="C208" s="43">
        <v>89</v>
      </c>
      <c r="D208" s="43">
        <v>305</v>
      </c>
      <c r="E208" s="64">
        <v>187.9425</v>
      </c>
      <c r="F208" s="44"/>
      <c r="G208" s="44"/>
      <c r="H208" s="53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>
      <c r="A209" s="45">
        <v>20405</v>
      </c>
      <c r="B209" s="46" t="s">
        <v>199</v>
      </c>
      <c r="C209" s="43">
        <v>6241</v>
      </c>
      <c r="D209" s="43">
        <v>7691</v>
      </c>
      <c r="E209" s="64">
        <v>6643.451905</v>
      </c>
      <c r="F209" s="44"/>
      <c r="G209" s="44"/>
      <c r="H209" s="53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>
      <c r="A210" s="45">
        <v>2040501</v>
      </c>
      <c r="B210" s="45" t="s">
        <v>67</v>
      </c>
      <c r="C210" s="43">
        <v>4607</v>
      </c>
      <c r="D210" s="43">
        <v>5514</v>
      </c>
      <c r="E210" s="64">
        <v>5107.011297</v>
      </c>
      <c r="F210" s="44"/>
      <c r="G210" s="44"/>
      <c r="H210" s="53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>
      <c r="A211" s="45">
        <v>2040502</v>
      </c>
      <c r="B211" s="45" t="s">
        <v>68</v>
      </c>
      <c r="C211" s="43">
        <v>325</v>
      </c>
      <c r="D211" s="43">
        <v>145</v>
      </c>
      <c r="E211" s="64">
        <v>130.55517</v>
      </c>
      <c r="F211" s="44"/>
      <c r="G211" s="44"/>
      <c r="H211" s="53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>
      <c r="A212" s="45">
        <v>2040505</v>
      </c>
      <c r="B212" s="45" t="s">
        <v>200</v>
      </c>
      <c r="C212" s="43">
        <v>50</v>
      </c>
      <c r="D212" s="43"/>
      <c r="E212" s="64">
        <v>0</v>
      </c>
      <c r="F212" s="44"/>
      <c r="G212" s="44"/>
      <c r="H212" s="53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>
      <c r="A213" s="45">
        <v>2040550</v>
      </c>
      <c r="B213" s="45" t="s">
        <v>83</v>
      </c>
      <c r="C213" s="43">
        <v>268</v>
      </c>
      <c r="D213" s="43">
        <v>295</v>
      </c>
      <c r="E213" s="64">
        <v>323.37848</v>
      </c>
      <c r="F213" s="44"/>
      <c r="G213" s="44"/>
      <c r="H213" s="53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>
      <c r="A214" s="45">
        <v>2040599</v>
      </c>
      <c r="B214" s="45" t="s">
        <v>201</v>
      </c>
      <c r="C214" s="43">
        <v>990</v>
      </c>
      <c r="D214" s="43">
        <v>1737</v>
      </c>
      <c r="E214" s="64">
        <v>1082.506958</v>
      </c>
      <c r="F214" s="44"/>
      <c r="G214" s="44"/>
      <c r="H214" s="53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>
      <c r="A215" s="45">
        <v>20406</v>
      </c>
      <c r="B215" s="46" t="s">
        <v>202</v>
      </c>
      <c r="C215" s="43">
        <v>1816</v>
      </c>
      <c r="D215" s="43">
        <v>2305</v>
      </c>
      <c r="E215" s="64">
        <v>2185.267124</v>
      </c>
      <c r="F215" s="44"/>
      <c r="G215" s="44"/>
      <c r="H215" s="53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>
      <c r="A216" s="45">
        <v>2040601</v>
      </c>
      <c r="B216" s="45" t="s">
        <v>67</v>
      </c>
      <c r="C216" s="43">
        <v>1318</v>
      </c>
      <c r="D216" s="43">
        <v>1443</v>
      </c>
      <c r="E216" s="64">
        <v>1384.321392</v>
      </c>
      <c r="F216" s="44"/>
      <c r="G216" s="44"/>
      <c r="H216" s="53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>
      <c r="A217" s="45">
        <v>2040604</v>
      </c>
      <c r="B217" s="45" t="s">
        <v>203</v>
      </c>
      <c r="C217" s="43">
        <v>144</v>
      </c>
      <c r="D217" s="43">
        <v>181</v>
      </c>
      <c r="E217" s="64">
        <v>165.3462</v>
      </c>
      <c r="F217" s="44"/>
      <c r="G217" s="44"/>
      <c r="H217" s="53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>
      <c r="A218" s="45">
        <v>2040605</v>
      </c>
      <c r="B218" s="45" t="s">
        <v>204</v>
      </c>
      <c r="C218" s="43">
        <v>60</v>
      </c>
      <c r="D218" s="43">
        <v>265</v>
      </c>
      <c r="E218" s="64">
        <v>261.86</v>
      </c>
      <c r="F218" s="44"/>
      <c r="G218" s="44"/>
      <c r="H218" s="53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>
      <c r="A219" s="45">
        <v>2040606</v>
      </c>
      <c r="B219" s="45" t="s">
        <v>205</v>
      </c>
      <c r="C219" s="43">
        <v>3</v>
      </c>
      <c r="D219" s="43">
        <v>3</v>
      </c>
      <c r="E219" s="64">
        <v>2.668</v>
      </c>
      <c r="F219" s="44"/>
      <c r="G219" s="44"/>
      <c r="H219" s="53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>
      <c r="A220" s="45">
        <v>2040607</v>
      </c>
      <c r="B220" s="45" t="s">
        <v>206</v>
      </c>
      <c r="C220" s="43">
        <v>80</v>
      </c>
      <c r="D220" s="43">
        <v>80</v>
      </c>
      <c r="E220" s="64">
        <v>80</v>
      </c>
      <c r="F220" s="44"/>
      <c r="G220" s="44"/>
      <c r="H220" s="53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>
      <c r="A221" s="45">
        <v>2040610</v>
      </c>
      <c r="B221" s="45" t="s">
        <v>207</v>
      </c>
      <c r="C221" s="43">
        <v>109</v>
      </c>
      <c r="D221" s="43">
        <v>265</v>
      </c>
      <c r="E221" s="64">
        <v>233.715173</v>
      </c>
      <c r="F221" s="44"/>
      <c r="G221" s="44"/>
      <c r="H221" s="53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>
      <c r="A222" s="45">
        <v>2040699</v>
      </c>
      <c r="B222" s="45" t="s">
        <v>208</v>
      </c>
      <c r="C222" s="43">
        <v>102</v>
      </c>
      <c r="D222" s="43">
        <v>68</v>
      </c>
      <c r="E222" s="64">
        <v>57.356359</v>
      </c>
      <c r="F222" s="44"/>
      <c r="G222" s="44"/>
      <c r="H222" s="53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>
      <c r="A223" s="45">
        <v>20499</v>
      </c>
      <c r="B223" s="46" t="s">
        <v>209</v>
      </c>
      <c r="C223" s="43">
        <v>385</v>
      </c>
      <c r="D223" s="43">
        <v>2296</v>
      </c>
      <c r="E223" s="64">
        <v>3186.481489</v>
      </c>
      <c r="F223" s="44"/>
      <c r="G223" s="44"/>
      <c r="H223" s="53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>
      <c r="A224" s="45">
        <v>2049901</v>
      </c>
      <c r="B224" s="45" t="s">
        <v>210</v>
      </c>
      <c r="C224" s="43">
        <v>110</v>
      </c>
      <c r="D224" s="43">
        <v>2296</v>
      </c>
      <c r="E224" s="64">
        <v>3186.481489</v>
      </c>
      <c r="F224" s="44"/>
      <c r="G224" s="44"/>
      <c r="H224" s="53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>
      <c r="A225" s="45">
        <v>2049902</v>
      </c>
      <c r="B225" s="45" t="s">
        <v>211</v>
      </c>
      <c r="C225" s="43">
        <v>274</v>
      </c>
      <c r="D225" s="43"/>
      <c r="E225" s="64"/>
      <c r="F225" s="44"/>
      <c r="G225" s="44"/>
      <c r="H225" s="53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ht="19.2" spans="1:26">
      <c r="A226" s="45">
        <v>205</v>
      </c>
      <c r="B226" s="46" t="s">
        <v>212</v>
      </c>
      <c r="C226" s="43">
        <v>113616</v>
      </c>
      <c r="D226" s="43">
        <v>138205</v>
      </c>
      <c r="E226" s="64">
        <v>132390.074767</v>
      </c>
      <c r="F226" s="44">
        <f>E226/D226</f>
        <v>0.957925362808871</v>
      </c>
      <c r="G226" s="44">
        <f>E226/C226-1</f>
        <v>0.165241469220885</v>
      </c>
      <c r="H226" s="53" t="s">
        <v>624</v>
      </c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>
      <c r="A227" s="45">
        <v>20501</v>
      </c>
      <c r="B227" s="46" t="s">
        <v>214</v>
      </c>
      <c r="C227" s="43">
        <v>2889</v>
      </c>
      <c r="D227" s="43">
        <v>3410</v>
      </c>
      <c r="E227" s="64">
        <v>3373.857</v>
      </c>
      <c r="F227" s="44"/>
      <c r="G227" s="44"/>
      <c r="H227" s="53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>
      <c r="A228" s="45">
        <v>2050101</v>
      </c>
      <c r="B228" s="45" t="s">
        <v>67</v>
      </c>
      <c r="C228" s="43">
        <v>302</v>
      </c>
      <c r="D228" s="43">
        <v>326</v>
      </c>
      <c r="E228" s="64">
        <v>325.642641</v>
      </c>
      <c r="F228" s="44"/>
      <c r="G228" s="44"/>
      <c r="H228" s="53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>
      <c r="A229" s="45">
        <v>2050102</v>
      </c>
      <c r="B229" s="45" t="s">
        <v>68</v>
      </c>
      <c r="C229" s="43">
        <v>9</v>
      </c>
      <c r="D229" s="43"/>
      <c r="E229" s="64">
        <v>0</v>
      </c>
      <c r="F229" s="44"/>
      <c r="G229" s="44"/>
      <c r="H229" s="53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>
      <c r="A230" s="45">
        <v>2050199</v>
      </c>
      <c r="B230" s="45" t="s">
        <v>215</v>
      </c>
      <c r="C230" s="43">
        <v>2577</v>
      </c>
      <c r="D230" s="43">
        <v>3084</v>
      </c>
      <c r="E230" s="64">
        <v>3048.214359</v>
      </c>
      <c r="F230" s="44"/>
      <c r="G230" s="44"/>
      <c r="H230" s="53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>
      <c r="A231" s="45">
        <v>20502</v>
      </c>
      <c r="B231" s="46" t="s">
        <v>216</v>
      </c>
      <c r="C231" s="43">
        <v>92132</v>
      </c>
      <c r="D231" s="43">
        <v>112873</v>
      </c>
      <c r="E231" s="64">
        <v>103447.235902</v>
      </c>
      <c r="F231" s="44"/>
      <c r="G231" s="44"/>
      <c r="H231" s="53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>
      <c r="A232" s="45">
        <v>2050201</v>
      </c>
      <c r="B232" s="45" t="s">
        <v>217</v>
      </c>
      <c r="C232" s="43">
        <v>10795</v>
      </c>
      <c r="D232" s="43">
        <v>16500</v>
      </c>
      <c r="E232" s="64">
        <v>15367.860502</v>
      </c>
      <c r="F232" s="44"/>
      <c r="G232" s="44"/>
      <c r="H232" s="53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>
      <c r="A233" s="45">
        <v>2050202</v>
      </c>
      <c r="B233" s="45" t="s">
        <v>218</v>
      </c>
      <c r="C233" s="43">
        <v>32137</v>
      </c>
      <c r="D233" s="43">
        <v>33540</v>
      </c>
      <c r="E233" s="64">
        <v>32327.585427</v>
      </c>
      <c r="F233" s="44"/>
      <c r="G233" s="44"/>
      <c r="H233" s="53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>
      <c r="A234" s="45">
        <v>2050203</v>
      </c>
      <c r="B234" s="45" t="s">
        <v>219</v>
      </c>
      <c r="C234" s="43">
        <v>18979</v>
      </c>
      <c r="D234" s="43">
        <v>20276</v>
      </c>
      <c r="E234" s="64">
        <v>19533.341101</v>
      </c>
      <c r="F234" s="44"/>
      <c r="G234" s="44"/>
      <c r="H234" s="53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>
      <c r="A235" s="45">
        <v>2050204</v>
      </c>
      <c r="B235" s="45" t="s">
        <v>220</v>
      </c>
      <c r="C235" s="43">
        <v>21433</v>
      </c>
      <c r="D235" s="43">
        <v>24044</v>
      </c>
      <c r="E235" s="64">
        <v>23072.073823</v>
      </c>
      <c r="F235" s="44"/>
      <c r="G235" s="44"/>
      <c r="H235" s="53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>
      <c r="A236" s="45">
        <v>2050205</v>
      </c>
      <c r="B236" s="45" t="s">
        <v>221</v>
      </c>
      <c r="C236" s="43">
        <v>16</v>
      </c>
      <c r="D236" s="43"/>
      <c r="E236" s="64">
        <v>21</v>
      </c>
      <c r="F236" s="44"/>
      <c r="G236" s="44"/>
      <c r="H236" s="53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>
      <c r="A237" s="45">
        <v>2050299</v>
      </c>
      <c r="B237" s="45" t="s">
        <v>222</v>
      </c>
      <c r="C237" s="43">
        <v>8772</v>
      </c>
      <c r="D237" s="43">
        <v>18513</v>
      </c>
      <c r="E237" s="64">
        <v>13125.375049</v>
      </c>
      <c r="F237" s="44"/>
      <c r="G237" s="44"/>
      <c r="H237" s="53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>
      <c r="A238" s="45">
        <v>20503</v>
      </c>
      <c r="B238" s="46" t="s">
        <v>223</v>
      </c>
      <c r="C238" s="43">
        <v>8090</v>
      </c>
      <c r="D238" s="43">
        <v>10195</v>
      </c>
      <c r="E238" s="64">
        <v>9483.413489</v>
      </c>
      <c r="F238" s="44"/>
      <c r="G238" s="44"/>
      <c r="H238" s="53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>
      <c r="A239" s="45">
        <v>2050302</v>
      </c>
      <c r="B239" s="45" t="s">
        <v>224</v>
      </c>
      <c r="C239" s="43">
        <v>497</v>
      </c>
      <c r="D239" s="43">
        <v>567</v>
      </c>
      <c r="E239" s="64">
        <v>533.878917</v>
      </c>
      <c r="F239" s="44"/>
      <c r="G239" s="44"/>
      <c r="H239" s="53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>
      <c r="A240" s="45">
        <v>2050304</v>
      </c>
      <c r="B240" s="45" t="s">
        <v>225</v>
      </c>
      <c r="C240" s="43">
        <v>7505</v>
      </c>
      <c r="D240" s="43">
        <v>8379</v>
      </c>
      <c r="E240" s="64">
        <v>7700.704572</v>
      </c>
      <c r="F240" s="44"/>
      <c r="G240" s="44"/>
      <c r="H240" s="53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>
      <c r="A241" s="45">
        <v>2050305</v>
      </c>
      <c r="B241" s="45" t="s">
        <v>226</v>
      </c>
      <c r="C241" s="43"/>
      <c r="D241" s="43">
        <v>1139</v>
      </c>
      <c r="E241" s="64">
        <v>1138.83</v>
      </c>
      <c r="F241" s="44"/>
      <c r="G241" s="44"/>
      <c r="H241" s="53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>
      <c r="A242" s="45">
        <v>2050399</v>
      </c>
      <c r="B242" s="45" t="s">
        <v>227</v>
      </c>
      <c r="C242" s="43">
        <v>88</v>
      </c>
      <c r="D242" s="43">
        <v>110</v>
      </c>
      <c r="E242" s="64">
        <v>110</v>
      </c>
      <c r="F242" s="44"/>
      <c r="G242" s="44"/>
      <c r="H242" s="53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>
      <c r="A243" s="45">
        <v>20507</v>
      </c>
      <c r="B243" s="46" t="s">
        <v>228</v>
      </c>
      <c r="C243" s="43">
        <v>716</v>
      </c>
      <c r="D243" s="43">
        <v>804</v>
      </c>
      <c r="E243" s="64">
        <v>818.910363</v>
      </c>
      <c r="F243" s="44"/>
      <c r="G243" s="44"/>
      <c r="H243" s="53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>
      <c r="A244" s="45">
        <v>2050701</v>
      </c>
      <c r="B244" s="45" t="s">
        <v>229</v>
      </c>
      <c r="C244" s="43">
        <v>716</v>
      </c>
      <c r="D244" s="43">
        <v>804</v>
      </c>
      <c r="E244" s="64">
        <v>818.910363</v>
      </c>
      <c r="F244" s="44"/>
      <c r="G244" s="44"/>
      <c r="H244" s="53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>
      <c r="A245" s="45">
        <v>20508</v>
      </c>
      <c r="B245" s="46" t="s">
        <v>230</v>
      </c>
      <c r="C245" s="43">
        <v>1642</v>
      </c>
      <c r="D245" s="43">
        <v>2122</v>
      </c>
      <c r="E245" s="64">
        <v>2081.691086</v>
      </c>
      <c r="F245" s="44"/>
      <c r="G245" s="44"/>
      <c r="H245" s="53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>
      <c r="A246" s="45">
        <v>2050801</v>
      </c>
      <c r="B246" s="45" t="s">
        <v>231</v>
      </c>
      <c r="C246" s="43">
        <v>715</v>
      </c>
      <c r="D246" s="43">
        <v>699</v>
      </c>
      <c r="E246" s="64">
        <v>756.094957</v>
      </c>
      <c r="F246" s="44"/>
      <c r="G246" s="44"/>
      <c r="H246" s="53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>
      <c r="A247" s="45">
        <v>2050802</v>
      </c>
      <c r="B247" s="45" t="s">
        <v>232</v>
      </c>
      <c r="C247" s="43">
        <v>704</v>
      </c>
      <c r="D247" s="43">
        <v>747</v>
      </c>
      <c r="E247" s="64">
        <v>698.597599</v>
      </c>
      <c r="F247" s="44"/>
      <c r="G247" s="44"/>
      <c r="H247" s="53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>
      <c r="A248" s="45">
        <v>2050803</v>
      </c>
      <c r="B248" s="45" t="s">
        <v>233</v>
      </c>
      <c r="C248" s="43">
        <v>168</v>
      </c>
      <c r="D248" s="43">
        <v>676</v>
      </c>
      <c r="E248" s="64">
        <v>626.99853</v>
      </c>
      <c r="F248" s="44"/>
      <c r="G248" s="44"/>
      <c r="H248" s="53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>
      <c r="A249" s="45">
        <v>2050899</v>
      </c>
      <c r="B249" s="45" t="s">
        <v>234</v>
      </c>
      <c r="C249" s="43">
        <v>54</v>
      </c>
      <c r="D249" s="43"/>
      <c r="E249" s="64">
        <v>0</v>
      </c>
      <c r="F249" s="44"/>
      <c r="G249" s="44"/>
      <c r="H249" s="53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>
      <c r="A250" s="45">
        <v>20509</v>
      </c>
      <c r="B250" s="46" t="s">
        <v>235</v>
      </c>
      <c r="C250" s="43">
        <v>6871</v>
      </c>
      <c r="D250" s="43">
        <v>7869</v>
      </c>
      <c r="E250" s="64">
        <v>11783.320627</v>
      </c>
      <c r="F250" s="44"/>
      <c r="G250" s="44"/>
      <c r="H250" s="53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>
      <c r="A251" s="45">
        <v>2050901</v>
      </c>
      <c r="B251" s="45" t="s">
        <v>625</v>
      </c>
      <c r="C251" s="43">
        <v>1077</v>
      </c>
      <c r="D251" s="43">
        <v>212</v>
      </c>
      <c r="E251" s="64">
        <v>216.1271</v>
      </c>
      <c r="F251" s="44"/>
      <c r="G251" s="44"/>
      <c r="H251" s="53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>
      <c r="A252" s="45">
        <v>2050903</v>
      </c>
      <c r="B252" s="45" t="s">
        <v>237</v>
      </c>
      <c r="C252" s="43">
        <v>6</v>
      </c>
      <c r="D252" s="43"/>
      <c r="E252" s="64">
        <v>5.88484</v>
      </c>
      <c r="F252" s="44"/>
      <c r="G252" s="44"/>
      <c r="H252" s="53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>
      <c r="A253" s="45">
        <v>2050999</v>
      </c>
      <c r="B253" s="45" t="s">
        <v>238</v>
      </c>
      <c r="C253" s="43">
        <v>5788</v>
      </c>
      <c r="D253" s="43">
        <v>7657</v>
      </c>
      <c r="E253" s="64">
        <v>11561.308687</v>
      </c>
      <c r="F253" s="44"/>
      <c r="G253" s="44"/>
      <c r="H253" s="53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>
      <c r="A254" s="45">
        <v>20599</v>
      </c>
      <c r="B254" s="46" t="s">
        <v>239</v>
      </c>
      <c r="C254" s="43">
        <v>1276</v>
      </c>
      <c r="D254" s="43">
        <v>932</v>
      </c>
      <c r="E254" s="64">
        <v>1401.6463</v>
      </c>
      <c r="F254" s="44"/>
      <c r="G254" s="44"/>
      <c r="H254" s="53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>
      <c r="A255" s="45">
        <v>2059999</v>
      </c>
      <c r="B255" s="45" t="s">
        <v>240</v>
      </c>
      <c r="C255" s="43">
        <v>1276</v>
      </c>
      <c r="D255" s="43">
        <v>932</v>
      </c>
      <c r="E255" s="64">
        <v>1401.6463</v>
      </c>
      <c r="F255" s="44"/>
      <c r="G255" s="44"/>
      <c r="H255" s="53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>
      <c r="A256" s="45">
        <v>206</v>
      </c>
      <c r="B256" s="46" t="s">
        <v>241</v>
      </c>
      <c r="C256" s="43">
        <v>33537</v>
      </c>
      <c r="D256" s="43">
        <v>30806</v>
      </c>
      <c r="E256" s="64">
        <v>36863.176666</v>
      </c>
      <c r="F256" s="44">
        <f>E256/D256</f>
        <v>1.19662327682919</v>
      </c>
      <c r="G256" s="44">
        <f>E256/C256-1</f>
        <v>0.0991793143692041</v>
      </c>
      <c r="H256" s="53" t="s">
        <v>242</v>
      </c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>
      <c r="A257" s="45">
        <v>20601</v>
      </c>
      <c r="B257" s="46" t="s">
        <v>243</v>
      </c>
      <c r="C257" s="43">
        <v>371</v>
      </c>
      <c r="D257" s="43">
        <v>402</v>
      </c>
      <c r="E257" s="64">
        <v>405.340318</v>
      </c>
      <c r="F257" s="44"/>
      <c r="G257" s="44"/>
      <c r="H257" s="53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>
      <c r="A258" s="45">
        <v>2060101</v>
      </c>
      <c r="B258" s="45" t="s">
        <v>67</v>
      </c>
      <c r="C258" s="43">
        <v>221</v>
      </c>
      <c r="D258" s="43">
        <v>223</v>
      </c>
      <c r="E258" s="64">
        <v>244.068925</v>
      </c>
      <c r="F258" s="44"/>
      <c r="G258" s="44"/>
      <c r="H258" s="53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>
      <c r="A259" s="45">
        <v>2060199</v>
      </c>
      <c r="B259" s="45" t="s">
        <v>244</v>
      </c>
      <c r="C259" s="43">
        <v>150</v>
      </c>
      <c r="D259" s="43">
        <v>179</v>
      </c>
      <c r="E259" s="64">
        <v>161.271393</v>
      </c>
      <c r="F259" s="44"/>
      <c r="G259" s="44"/>
      <c r="H259" s="53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>
      <c r="A260" s="45">
        <v>20603</v>
      </c>
      <c r="B260" s="46" t="s">
        <v>245</v>
      </c>
      <c r="C260" s="43">
        <v>173</v>
      </c>
      <c r="D260" s="43">
        <v>161</v>
      </c>
      <c r="E260" s="64">
        <v>160.120374</v>
      </c>
      <c r="F260" s="44"/>
      <c r="G260" s="44"/>
      <c r="H260" s="53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>
      <c r="A261" s="45">
        <v>2060301</v>
      </c>
      <c r="B261" s="45" t="s">
        <v>246</v>
      </c>
      <c r="C261" s="43">
        <v>156</v>
      </c>
      <c r="D261" s="43">
        <v>141</v>
      </c>
      <c r="E261" s="64">
        <v>140.650988</v>
      </c>
      <c r="F261" s="44"/>
      <c r="G261" s="44"/>
      <c r="H261" s="53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>
      <c r="A262" s="45">
        <v>2060302</v>
      </c>
      <c r="B262" s="45" t="s">
        <v>247</v>
      </c>
      <c r="C262" s="43">
        <v>17</v>
      </c>
      <c r="D262" s="43">
        <v>20</v>
      </c>
      <c r="E262" s="64">
        <v>19.469386</v>
      </c>
      <c r="F262" s="44"/>
      <c r="G262" s="44"/>
      <c r="H262" s="53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>
      <c r="A263" s="45">
        <v>20604</v>
      </c>
      <c r="B263" s="46" t="s">
        <v>248</v>
      </c>
      <c r="C263" s="43">
        <v>16030</v>
      </c>
      <c r="D263" s="43">
        <v>15255</v>
      </c>
      <c r="E263" s="64">
        <v>15394</v>
      </c>
      <c r="F263" s="44"/>
      <c r="G263" s="44"/>
      <c r="H263" s="53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>
      <c r="A264" s="45">
        <v>2060402</v>
      </c>
      <c r="B264" s="45" t="s">
        <v>249</v>
      </c>
      <c r="C264" s="43">
        <v>2340</v>
      </c>
      <c r="D264" s="43"/>
      <c r="E264" s="64">
        <v>139</v>
      </c>
      <c r="F264" s="44"/>
      <c r="G264" s="44"/>
      <c r="H264" s="53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>
      <c r="A265" s="45">
        <v>2060499</v>
      </c>
      <c r="B265" s="45" t="s">
        <v>250</v>
      </c>
      <c r="C265" s="43">
        <v>13690</v>
      </c>
      <c r="D265" s="43">
        <v>15255</v>
      </c>
      <c r="E265" s="64">
        <v>15255</v>
      </c>
      <c r="F265" s="44"/>
      <c r="G265" s="44"/>
      <c r="H265" s="53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>
      <c r="A266" s="45">
        <v>20605</v>
      </c>
      <c r="B266" s="46" t="s">
        <v>251</v>
      </c>
      <c r="C266" s="43">
        <v>748</v>
      </c>
      <c r="D266" s="43">
        <v>1950</v>
      </c>
      <c r="E266" s="64">
        <v>1950</v>
      </c>
      <c r="F266" s="44"/>
      <c r="G266" s="44"/>
      <c r="H266" s="53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>
      <c r="A267" s="45">
        <v>2060502</v>
      </c>
      <c r="B267" s="45" t="s">
        <v>252</v>
      </c>
      <c r="C267" s="43">
        <v>10</v>
      </c>
      <c r="D267" s="43"/>
      <c r="E267" s="64">
        <v>0</v>
      </c>
      <c r="F267" s="44"/>
      <c r="G267" s="44"/>
      <c r="H267" s="53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>
      <c r="A268" s="45">
        <v>2060503</v>
      </c>
      <c r="B268" s="45" t="s">
        <v>253</v>
      </c>
      <c r="C268" s="43">
        <v>738</v>
      </c>
      <c r="D268" s="43">
        <v>1950</v>
      </c>
      <c r="E268" s="64">
        <v>1950</v>
      </c>
      <c r="F268" s="44"/>
      <c r="G268" s="44"/>
      <c r="H268" s="53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>
      <c r="A269" s="45">
        <v>20607</v>
      </c>
      <c r="B269" s="46" t="s">
        <v>254</v>
      </c>
      <c r="C269" s="43">
        <v>450</v>
      </c>
      <c r="D269" s="43">
        <v>817</v>
      </c>
      <c r="E269" s="64">
        <v>779.681974</v>
      </c>
      <c r="F269" s="44"/>
      <c r="G269" s="44"/>
      <c r="H269" s="53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>
      <c r="A270" s="45">
        <v>2060701</v>
      </c>
      <c r="B270" s="45" t="s">
        <v>246</v>
      </c>
      <c r="C270" s="43">
        <v>153</v>
      </c>
      <c r="D270" s="43">
        <v>170</v>
      </c>
      <c r="E270" s="64">
        <v>191.169909</v>
      </c>
      <c r="F270" s="44"/>
      <c r="G270" s="44"/>
      <c r="H270" s="53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>
      <c r="A271" s="45">
        <v>2060702</v>
      </c>
      <c r="B271" s="45" t="s">
        <v>255</v>
      </c>
      <c r="C271" s="43">
        <v>73</v>
      </c>
      <c r="D271" s="43">
        <v>97</v>
      </c>
      <c r="E271" s="64">
        <v>96.033279</v>
      </c>
      <c r="F271" s="44"/>
      <c r="G271" s="44"/>
      <c r="H271" s="53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>
      <c r="A272" s="45">
        <v>2060703</v>
      </c>
      <c r="B272" s="45" t="s">
        <v>256</v>
      </c>
      <c r="C272" s="43">
        <v>5</v>
      </c>
      <c r="D272" s="43">
        <v>7</v>
      </c>
      <c r="E272" s="64">
        <v>6.839125</v>
      </c>
      <c r="F272" s="44"/>
      <c r="G272" s="44"/>
      <c r="H272" s="53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>
      <c r="A273" s="45">
        <v>2060704</v>
      </c>
      <c r="B273" s="45" t="s">
        <v>257</v>
      </c>
      <c r="C273" s="43">
        <v>4</v>
      </c>
      <c r="D273" s="43">
        <v>10</v>
      </c>
      <c r="E273" s="64">
        <v>8.04</v>
      </c>
      <c r="F273" s="44"/>
      <c r="G273" s="44"/>
      <c r="H273" s="53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>
      <c r="A274" s="45">
        <v>2060799</v>
      </c>
      <c r="B274" s="45" t="s">
        <v>258</v>
      </c>
      <c r="C274" s="43">
        <v>215</v>
      </c>
      <c r="D274" s="43">
        <v>533</v>
      </c>
      <c r="E274" s="64">
        <v>477.599661</v>
      </c>
      <c r="F274" s="44"/>
      <c r="G274" s="44"/>
      <c r="H274" s="53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>
      <c r="A275" s="45">
        <v>20608</v>
      </c>
      <c r="B275" s="46" t="s">
        <v>259</v>
      </c>
      <c r="C275" s="43">
        <v>12</v>
      </c>
      <c r="D275" s="43">
        <v>15</v>
      </c>
      <c r="E275" s="64">
        <v>5.1229</v>
      </c>
      <c r="F275" s="44"/>
      <c r="G275" s="44"/>
      <c r="H275" s="53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>
      <c r="A276" s="45">
        <v>2060899</v>
      </c>
      <c r="B276" s="45" t="s">
        <v>260</v>
      </c>
      <c r="C276" s="43">
        <v>12</v>
      </c>
      <c r="D276" s="43">
        <v>15</v>
      </c>
      <c r="E276" s="64">
        <v>5.1229</v>
      </c>
      <c r="F276" s="44"/>
      <c r="G276" s="44"/>
      <c r="H276" s="53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>
      <c r="A277" s="45">
        <v>20699</v>
      </c>
      <c r="B277" s="46" t="s">
        <v>261</v>
      </c>
      <c r="C277" s="43">
        <v>15753</v>
      </c>
      <c r="D277" s="43">
        <v>12206</v>
      </c>
      <c r="E277" s="64">
        <v>18168.9111</v>
      </c>
      <c r="F277" s="44"/>
      <c r="G277" s="44"/>
      <c r="H277" s="53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>
      <c r="A278" s="45">
        <v>2069901</v>
      </c>
      <c r="B278" s="45" t="s">
        <v>262</v>
      </c>
      <c r="C278" s="43">
        <v>135</v>
      </c>
      <c r="D278" s="43"/>
      <c r="E278" s="64">
        <v>0</v>
      </c>
      <c r="F278" s="44"/>
      <c r="G278" s="44"/>
      <c r="H278" s="53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>
      <c r="A279" s="45">
        <v>2069999</v>
      </c>
      <c r="B279" s="45" t="s">
        <v>263</v>
      </c>
      <c r="C279" s="43">
        <v>15618</v>
      </c>
      <c r="D279" s="43">
        <v>12206</v>
      </c>
      <c r="E279" s="64">
        <v>18168.9111</v>
      </c>
      <c r="F279" s="44"/>
      <c r="G279" s="44"/>
      <c r="H279" s="53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ht="19.2" spans="1:26">
      <c r="A280" s="45">
        <v>207</v>
      </c>
      <c r="B280" s="46" t="s">
        <v>264</v>
      </c>
      <c r="C280" s="43">
        <v>8354</v>
      </c>
      <c r="D280" s="43">
        <v>12423</v>
      </c>
      <c r="E280" s="64">
        <v>9156.514489</v>
      </c>
      <c r="F280" s="44">
        <f>E280/D280</f>
        <v>0.737061457699428</v>
      </c>
      <c r="G280" s="44">
        <f>E280/C280-1</f>
        <v>0.0960635011970312</v>
      </c>
      <c r="H280" s="53" t="s">
        <v>265</v>
      </c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>
      <c r="A281" s="45">
        <v>20701</v>
      </c>
      <c r="B281" s="46" t="s">
        <v>266</v>
      </c>
      <c r="C281" s="43">
        <v>4244</v>
      </c>
      <c r="D281" s="43">
        <v>6835</v>
      </c>
      <c r="E281" s="64">
        <v>5577.943335</v>
      </c>
      <c r="F281" s="44"/>
      <c r="G281" s="44"/>
      <c r="H281" s="53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>
      <c r="A282" s="45">
        <v>2070101</v>
      </c>
      <c r="B282" s="45" t="s">
        <v>67</v>
      </c>
      <c r="C282" s="43">
        <v>808</v>
      </c>
      <c r="D282" s="43">
        <v>1211</v>
      </c>
      <c r="E282" s="64">
        <v>1191.669899</v>
      </c>
      <c r="F282" s="44"/>
      <c r="G282" s="44"/>
      <c r="H282" s="53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>
      <c r="A283" s="45">
        <v>2070102</v>
      </c>
      <c r="B283" s="45" t="s">
        <v>68</v>
      </c>
      <c r="C283" s="43">
        <v>25</v>
      </c>
      <c r="D283" s="43">
        <v>13</v>
      </c>
      <c r="E283" s="64">
        <v>8.7042</v>
      </c>
      <c r="F283" s="44"/>
      <c r="G283" s="44"/>
      <c r="H283" s="53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>
      <c r="A284" s="45">
        <v>2070104</v>
      </c>
      <c r="B284" s="45" t="s">
        <v>267</v>
      </c>
      <c r="C284" s="43">
        <v>343</v>
      </c>
      <c r="D284" s="43">
        <v>352</v>
      </c>
      <c r="E284" s="64">
        <v>386.543055</v>
      </c>
      <c r="F284" s="44"/>
      <c r="G284" s="44"/>
      <c r="H284" s="53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>
      <c r="A285" s="45">
        <v>2070106</v>
      </c>
      <c r="B285" s="45" t="s">
        <v>268</v>
      </c>
      <c r="C285" s="43">
        <v>376</v>
      </c>
      <c r="D285" s="43">
        <v>267</v>
      </c>
      <c r="E285" s="64">
        <v>0</v>
      </c>
      <c r="F285" s="44"/>
      <c r="G285" s="44"/>
      <c r="H285" s="53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>
      <c r="A286" s="45">
        <v>2070107</v>
      </c>
      <c r="B286" s="45" t="s">
        <v>269</v>
      </c>
      <c r="C286" s="43">
        <v>561</v>
      </c>
      <c r="D286" s="43">
        <v>604</v>
      </c>
      <c r="E286" s="64">
        <v>0</v>
      </c>
      <c r="F286" s="44"/>
      <c r="G286" s="44"/>
      <c r="H286" s="53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>
      <c r="A287" s="45">
        <v>2070108</v>
      </c>
      <c r="B287" s="45" t="s">
        <v>270</v>
      </c>
      <c r="C287" s="43">
        <v>53</v>
      </c>
      <c r="D287" s="43">
        <v>500</v>
      </c>
      <c r="E287" s="64">
        <v>358.830571</v>
      </c>
      <c r="F287" s="44"/>
      <c r="G287" s="44"/>
      <c r="H287" s="53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>
      <c r="A288" s="45">
        <v>2070109</v>
      </c>
      <c r="B288" s="45" t="s">
        <v>271</v>
      </c>
      <c r="C288" s="43">
        <v>1326</v>
      </c>
      <c r="D288" s="43">
        <v>1524</v>
      </c>
      <c r="E288" s="64">
        <v>1342.966116</v>
      </c>
      <c r="F288" s="44"/>
      <c r="G288" s="44"/>
      <c r="H288" s="53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>
      <c r="A289" s="45">
        <v>2070110</v>
      </c>
      <c r="B289" s="45" t="s">
        <v>272</v>
      </c>
      <c r="C289" s="43">
        <v>15</v>
      </c>
      <c r="D289" s="43"/>
      <c r="E289" s="64">
        <v>0</v>
      </c>
      <c r="F289" s="44"/>
      <c r="G289" s="44"/>
      <c r="H289" s="53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>
      <c r="A290" s="45">
        <v>2070111</v>
      </c>
      <c r="B290" s="45" t="s">
        <v>273</v>
      </c>
      <c r="C290" s="43">
        <v>231</v>
      </c>
      <c r="D290" s="43">
        <v>256</v>
      </c>
      <c r="E290" s="64">
        <v>222.964975</v>
      </c>
      <c r="F290" s="44"/>
      <c r="G290" s="44"/>
      <c r="H290" s="53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>
      <c r="A291" s="45">
        <v>2070112</v>
      </c>
      <c r="B291" s="45" t="s">
        <v>274</v>
      </c>
      <c r="C291" s="43">
        <v>10</v>
      </c>
      <c r="D291" s="43">
        <v>13</v>
      </c>
      <c r="E291" s="64">
        <v>12.25</v>
      </c>
      <c r="F291" s="44"/>
      <c r="G291" s="44"/>
      <c r="H291" s="53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>
      <c r="A292" s="45">
        <v>2070113</v>
      </c>
      <c r="B292" s="45" t="s">
        <v>275</v>
      </c>
      <c r="C292" s="43"/>
      <c r="D292" s="43">
        <v>572</v>
      </c>
      <c r="E292" s="64">
        <v>461.384764</v>
      </c>
      <c r="F292" s="44"/>
      <c r="G292" s="44"/>
      <c r="H292" s="53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>
      <c r="A293" s="45">
        <v>2070199</v>
      </c>
      <c r="B293" s="45" t="s">
        <v>276</v>
      </c>
      <c r="C293" s="43">
        <v>498</v>
      </c>
      <c r="D293" s="43">
        <v>1523</v>
      </c>
      <c r="E293" s="64">
        <v>1592.629755</v>
      </c>
      <c r="F293" s="44"/>
      <c r="G293" s="44"/>
      <c r="H293" s="53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>
      <c r="A294" s="45">
        <v>20702</v>
      </c>
      <c r="B294" s="46" t="s">
        <v>277</v>
      </c>
      <c r="C294" s="43">
        <v>1790</v>
      </c>
      <c r="D294" s="43">
        <v>1394</v>
      </c>
      <c r="E294" s="64">
        <v>1414.003737</v>
      </c>
      <c r="F294" s="44"/>
      <c r="G294" s="44"/>
      <c r="H294" s="53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>
      <c r="A295" s="45">
        <v>2070204</v>
      </c>
      <c r="B295" s="45" t="s">
        <v>278</v>
      </c>
      <c r="C295" s="43">
        <v>211</v>
      </c>
      <c r="D295" s="43">
        <v>28</v>
      </c>
      <c r="E295" s="64">
        <v>183.801139</v>
      </c>
      <c r="F295" s="44"/>
      <c r="G295" s="44"/>
      <c r="H295" s="53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>
      <c r="A296" s="45">
        <v>2070205</v>
      </c>
      <c r="B296" s="45" t="s">
        <v>279</v>
      </c>
      <c r="C296" s="43">
        <v>799</v>
      </c>
      <c r="D296" s="43">
        <v>1088</v>
      </c>
      <c r="E296" s="64">
        <v>944.783219</v>
      </c>
      <c r="F296" s="44"/>
      <c r="G296" s="44"/>
      <c r="H296" s="53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>
      <c r="A297" s="45">
        <v>2070206</v>
      </c>
      <c r="B297" s="45" t="s">
        <v>280</v>
      </c>
      <c r="C297" s="43">
        <v>500</v>
      </c>
      <c r="D297" s="43"/>
      <c r="E297" s="64">
        <v>0</v>
      </c>
      <c r="F297" s="44"/>
      <c r="G297" s="44"/>
      <c r="H297" s="53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>
      <c r="A298" s="45">
        <v>2070299</v>
      </c>
      <c r="B298" s="45" t="s">
        <v>281</v>
      </c>
      <c r="C298" s="43">
        <v>280</v>
      </c>
      <c r="D298" s="43">
        <v>278</v>
      </c>
      <c r="E298" s="64">
        <v>285.419379</v>
      </c>
      <c r="F298" s="44"/>
      <c r="G298" s="44"/>
      <c r="H298" s="53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>
      <c r="A299" s="45">
        <v>20703</v>
      </c>
      <c r="B299" s="46" t="s">
        <v>282</v>
      </c>
      <c r="C299" s="43">
        <v>251</v>
      </c>
      <c r="D299" s="43">
        <v>243</v>
      </c>
      <c r="E299" s="64">
        <v>236.817628</v>
      </c>
      <c r="F299" s="44"/>
      <c r="G299" s="44"/>
      <c r="H299" s="53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>
      <c r="A300" s="45">
        <v>2070301</v>
      </c>
      <c r="B300" s="45" t="s">
        <v>67</v>
      </c>
      <c r="C300" s="43">
        <v>141</v>
      </c>
      <c r="D300" s="43">
        <v>146</v>
      </c>
      <c r="E300" s="64">
        <v>141.005428</v>
      </c>
      <c r="F300" s="44"/>
      <c r="G300" s="44"/>
      <c r="H300" s="53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>
      <c r="A301" s="45">
        <v>2070302</v>
      </c>
      <c r="B301" s="45" t="s">
        <v>68</v>
      </c>
      <c r="C301" s="43">
        <v>29</v>
      </c>
      <c r="D301" s="43">
        <v>6</v>
      </c>
      <c r="E301" s="64">
        <v>4.671</v>
      </c>
      <c r="F301" s="44"/>
      <c r="G301" s="44"/>
      <c r="H301" s="53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>
      <c r="A302" s="45">
        <v>2070399</v>
      </c>
      <c r="B302" s="45" t="s">
        <v>283</v>
      </c>
      <c r="C302" s="43">
        <v>81</v>
      </c>
      <c r="D302" s="43">
        <v>91</v>
      </c>
      <c r="E302" s="64">
        <v>91.1412</v>
      </c>
      <c r="F302" s="44"/>
      <c r="G302" s="44"/>
      <c r="H302" s="53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>
      <c r="A303" s="45">
        <v>20704</v>
      </c>
      <c r="B303" s="46" t="s">
        <v>284</v>
      </c>
      <c r="C303" s="43">
        <v>541</v>
      </c>
      <c r="D303" s="43"/>
      <c r="E303" s="64"/>
      <c r="F303" s="44"/>
      <c r="G303" s="44"/>
      <c r="H303" s="53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>
      <c r="A304" s="45">
        <v>2070401</v>
      </c>
      <c r="B304" s="45" t="s">
        <v>67</v>
      </c>
      <c r="C304" s="43">
        <v>119</v>
      </c>
      <c r="D304" s="43"/>
      <c r="E304" s="64"/>
      <c r="F304" s="44"/>
      <c r="G304" s="44"/>
      <c r="H304" s="53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>
      <c r="A305" s="45">
        <v>2070405</v>
      </c>
      <c r="B305" s="45" t="s">
        <v>285</v>
      </c>
      <c r="C305" s="43">
        <v>55</v>
      </c>
      <c r="D305" s="43"/>
      <c r="E305" s="64"/>
      <c r="F305" s="44"/>
      <c r="G305" s="44"/>
      <c r="H305" s="53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>
      <c r="A306" s="45">
        <v>2070406</v>
      </c>
      <c r="B306" s="45" t="s">
        <v>286</v>
      </c>
      <c r="C306" s="43">
        <v>311</v>
      </c>
      <c r="D306" s="43"/>
      <c r="E306" s="64"/>
      <c r="F306" s="44"/>
      <c r="G306" s="44"/>
      <c r="H306" s="53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>
      <c r="A307" s="45">
        <v>2070499</v>
      </c>
      <c r="B307" s="45" t="s">
        <v>287</v>
      </c>
      <c r="C307" s="43">
        <v>56</v>
      </c>
      <c r="D307" s="43"/>
      <c r="E307" s="64"/>
      <c r="F307" s="44"/>
      <c r="G307" s="44"/>
      <c r="H307" s="53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>
      <c r="A308" s="45">
        <v>20706</v>
      </c>
      <c r="B308" s="46" t="s">
        <v>288</v>
      </c>
      <c r="C308" s="43"/>
      <c r="D308" s="43">
        <v>702</v>
      </c>
      <c r="E308" s="64">
        <v>0</v>
      </c>
      <c r="F308" s="44"/>
      <c r="G308" s="44"/>
      <c r="H308" s="53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>
      <c r="A309" s="45">
        <v>2070607</v>
      </c>
      <c r="B309" s="45" t="s">
        <v>286</v>
      </c>
      <c r="C309" s="43"/>
      <c r="D309" s="43">
        <v>702</v>
      </c>
      <c r="E309" s="64">
        <v>0</v>
      </c>
      <c r="F309" s="44"/>
      <c r="G309" s="44"/>
      <c r="H309" s="53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>
      <c r="A310" s="45">
        <v>20708</v>
      </c>
      <c r="B310" s="46" t="s">
        <v>289</v>
      </c>
      <c r="C310" s="43"/>
      <c r="D310" s="43">
        <v>232</v>
      </c>
      <c r="E310" s="64">
        <v>234.838901</v>
      </c>
      <c r="F310" s="44"/>
      <c r="G310" s="44"/>
      <c r="H310" s="53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>
      <c r="A311" s="45">
        <v>2070801</v>
      </c>
      <c r="B311" s="45" t="s">
        <v>67</v>
      </c>
      <c r="C311" s="43"/>
      <c r="D311" s="43">
        <v>124</v>
      </c>
      <c r="E311" s="64">
        <v>124.2638</v>
      </c>
      <c r="F311" s="44"/>
      <c r="G311" s="44"/>
      <c r="H311" s="53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>
      <c r="A312" s="45">
        <v>2070899</v>
      </c>
      <c r="B312" s="45" t="s">
        <v>290</v>
      </c>
      <c r="C312" s="43"/>
      <c r="D312" s="43">
        <v>108</v>
      </c>
      <c r="E312" s="64">
        <v>110.575101</v>
      </c>
      <c r="F312" s="44"/>
      <c r="G312" s="44"/>
      <c r="H312" s="53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>
      <c r="A313" s="45">
        <v>20799</v>
      </c>
      <c r="B313" s="46" t="s">
        <v>291</v>
      </c>
      <c r="C313" s="43">
        <v>1528</v>
      </c>
      <c r="D313" s="43">
        <v>3017</v>
      </c>
      <c r="E313" s="64">
        <v>1692.910888</v>
      </c>
      <c r="F313" s="44"/>
      <c r="G313" s="44"/>
      <c r="H313" s="53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>
      <c r="A314" s="45">
        <v>2079902</v>
      </c>
      <c r="B314" s="45" t="s">
        <v>292</v>
      </c>
      <c r="C314" s="43"/>
      <c r="D314" s="43"/>
      <c r="E314" s="64">
        <v>306.4</v>
      </c>
      <c r="F314" s="44"/>
      <c r="G314" s="44"/>
      <c r="H314" s="53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>
      <c r="A315" s="45">
        <v>2079903</v>
      </c>
      <c r="B315" s="45" t="s">
        <v>293</v>
      </c>
      <c r="C315" s="43">
        <v>544</v>
      </c>
      <c r="D315" s="43">
        <v>1400</v>
      </c>
      <c r="E315" s="64">
        <v>400</v>
      </c>
      <c r="F315" s="44"/>
      <c r="G315" s="44"/>
      <c r="H315" s="53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>
      <c r="A316" s="45">
        <v>2079999</v>
      </c>
      <c r="B316" s="45" t="s">
        <v>294</v>
      </c>
      <c r="C316" s="43">
        <v>984</v>
      </c>
      <c r="D316" s="43">
        <v>1617</v>
      </c>
      <c r="E316" s="64">
        <v>986.510888</v>
      </c>
      <c r="F316" s="44"/>
      <c r="G316" s="44"/>
      <c r="H316" s="53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>
      <c r="A317" s="45">
        <v>208</v>
      </c>
      <c r="B317" s="46" t="s">
        <v>295</v>
      </c>
      <c r="C317" s="43">
        <v>103109</v>
      </c>
      <c r="D317" s="43">
        <v>114205</v>
      </c>
      <c r="E317" s="64">
        <v>110946.426952</v>
      </c>
      <c r="F317" s="44">
        <f>E317/D317</f>
        <v>0.971467334635086</v>
      </c>
      <c r="G317" s="44">
        <f>E317/C317-1</f>
        <v>0.0760110848907467</v>
      </c>
      <c r="H317" s="53" t="s">
        <v>626</v>
      </c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>
      <c r="A318" s="45">
        <v>20801</v>
      </c>
      <c r="B318" s="46" t="s">
        <v>297</v>
      </c>
      <c r="C318" s="43">
        <v>6391</v>
      </c>
      <c r="D318" s="43">
        <v>6498</v>
      </c>
      <c r="E318" s="64">
        <v>5919.060147</v>
      </c>
      <c r="F318" s="44"/>
      <c r="G318" s="44"/>
      <c r="H318" s="53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>
      <c r="A319" s="45">
        <v>2080101</v>
      </c>
      <c r="B319" s="45" t="s">
        <v>67</v>
      </c>
      <c r="C319" s="43">
        <v>3080</v>
      </c>
      <c r="D319" s="43">
        <v>3785</v>
      </c>
      <c r="E319" s="64">
        <v>3428.479467</v>
      </c>
      <c r="F319" s="44"/>
      <c r="G319" s="44"/>
      <c r="H319" s="53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>
      <c r="A320" s="45">
        <v>2080102</v>
      </c>
      <c r="B320" s="45" t="s">
        <v>68</v>
      </c>
      <c r="C320" s="43">
        <v>10</v>
      </c>
      <c r="D320" s="43">
        <v>4</v>
      </c>
      <c r="E320" s="64">
        <v>2.0199</v>
      </c>
      <c r="F320" s="44"/>
      <c r="G320" s="44"/>
      <c r="H320" s="53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>
      <c r="A321" s="45">
        <v>2080104</v>
      </c>
      <c r="B321" s="45" t="s">
        <v>298</v>
      </c>
      <c r="C321" s="43">
        <v>42</v>
      </c>
      <c r="D321" s="43">
        <v>70</v>
      </c>
      <c r="E321" s="64">
        <v>58.13551</v>
      </c>
      <c r="F321" s="44"/>
      <c r="G321" s="44"/>
      <c r="H321" s="53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>
      <c r="A322" s="45">
        <v>2080105</v>
      </c>
      <c r="B322" s="45" t="s">
        <v>299</v>
      </c>
      <c r="C322" s="43">
        <v>39</v>
      </c>
      <c r="D322" s="43">
        <v>34</v>
      </c>
      <c r="E322" s="64">
        <v>28.106015</v>
      </c>
      <c r="F322" s="44"/>
      <c r="G322" s="44"/>
      <c r="H322" s="53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>
      <c r="A323" s="45">
        <v>2080106</v>
      </c>
      <c r="B323" s="45" t="s">
        <v>300</v>
      </c>
      <c r="C323" s="43">
        <v>24</v>
      </c>
      <c r="D323" s="43">
        <v>51</v>
      </c>
      <c r="E323" s="64">
        <v>35.875782</v>
      </c>
      <c r="F323" s="44"/>
      <c r="G323" s="44"/>
      <c r="H323" s="53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>
      <c r="A324" s="45">
        <v>2080107</v>
      </c>
      <c r="B324" s="45" t="s">
        <v>301</v>
      </c>
      <c r="C324" s="43">
        <v>27</v>
      </c>
      <c r="D324" s="43">
        <v>36</v>
      </c>
      <c r="E324" s="64">
        <v>27.869247</v>
      </c>
      <c r="F324" s="44"/>
      <c r="G324" s="44"/>
      <c r="H324" s="53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>
      <c r="A325" s="45">
        <v>2080108</v>
      </c>
      <c r="B325" s="45" t="s">
        <v>99</v>
      </c>
      <c r="C325" s="43">
        <v>263</v>
      </c>
      <c r="D325" s="43">
        <v>180</v>
      </c>
      <c r="E325" s="64">
        <v>142.247979</v>
      </c>
      <c r="F325" s="44"/>
      <c r="G325" s="44"/>
      <c r="H325" s="53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>
      <c r="A326" s="45">
        <v>2080109</v>
      </c>
      <c r="B326" s="45" t="s">
        <v>302</v>
      </c>
      <c r="C326" s="43">
        <v>1026</v>
      </c>
      <c r="D326" s="43">
        <v>988</v>
      </c>
      <c r="E326" s="64">
        <v>940.665401</v>
      </c>
      <c r="F326" s="44"/>
      <c r="G326" s="44"/>
      <c r="H326" s="53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>
      <c r="A327" s="45">
        <v>2080110</v>
      </c>
      <c r="B327" s="45" t="s">
        <v>303</v>
      </c>
      <c r="C327" s="43">
        <v>118</v>
      </c>
      <c r="D327" s="43">
        <v>111</v>
      </c>
      <c r="E327" s="64">
        <v>95.279871</v>
      </c>
      <c r="F327" s="44"/>
      <c r="G327" s="44"/>
      <c r="H327" s="53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>
      <c r="A328" s="45">
        <v>2080111</v>
      </c>
      <c r="B328" s="45" t="s">
        <v>304</v>
      </c>
      <c r="C328" s="43">
        <v>30</v>
      </c>
      <c r="D328" s="43">
        <v>31</v>
      </c>
      <c r="E328" s="64">
        <v>29.87495</v>
      </c>
      <c r="F328" s="44"/>
      <c r="G328" s="44"/>
      <c r="H328" s="53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>
      <c r="A329" s="45">
        <v>2080199</v>
      </c>
      <c r="B329" s="45" t="s">
        <v>305</v>
      </c>
      <c r="C329" s="43">
        <v>1733</v>
      </c>
      <c r="D329" s="43">
        <v>1208</v>
      </c>
      <c r="E329" s="64">
        <v>1130.506025</v>
      </c>
      <c r="F329" s="44"/>
      <c r="G329" s="44"/>
      <c r="H329" s="53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>
      <c r="A330" s="45">
        <v>20802</v>
      </c>
      <c r="B330" s="46" t="s">
        <v>306</v>
      </c>
      <c r="C330" s="43">
        <v>2608</v>
      </c>
      <c r="D330" s="43">
        <v>3172</v>
      </c>
      <c r="E330" s="64">
        <v>3044.087057</v>
      </c>
      <c r="F330" s="44"/>
      <c r="G330" s="44"/>
      <c r="H330" s="53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>
      <c r="A331" s="45">
        <v>2080201</v>
      </c>
      <c r="B331" s="45" t="s">
        <v>67</v>
      </c>
      <c r="C331" s="43">
        <v>567</v>
      </c>
      <c r="D331" s="43">
        <v>557</v>
      </c>
      <c r="E331" s="64">
        <v>557.085935</v>
      </c>
      <c r="F331" s="44"/>
      <c r="G331" s="44"/>
      <c r="H331" s="53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>
      <c r="A332" s="45">
        <v>2080204</v>
      </c>
      <c r="B332" s="45" t="s">
        <v>307</v>
      </c>
      <c r="C332" s="43">
        <v>179</v>
      </c>
      <c r="D332" s="43"/>
      <c r="E332" s="64"/>
      <c r="F332" s="44"/>
      <c r="G332" s="44"/>
      <c r="H332" s="53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>
      <c r="A333" s="45">
        <v>2080205</v>
      </c>
      <c r="B333" s="45" t="s">
        <v>308</v>
      </c>
      <c r="C333" s="43">
        <v>111</v>
      </c>
      <c r="D333" s="43"/>
      <c r="E333" s="64"/>
      <c r="F333" s="44"/>
      <c r="G333" s="44"/>
      <c r="H333" s="53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>
      <c r="A334" s="45">
        <v>2080206</v>
      </c>
      <c r="B334" s="45" t="s">
        <v>309</v>
      </c>
      <c r="C334" s="43">
        <v>8</v>
      </c>
      <c r="D334" s="43">
        <v>30</v>
      </c>
      <c r="E334" s="64">
        <v>14.2846</v>
      </c>
      <c r="F334" s="44"/>
      <c r="G334" s="44"/>
      <c r="H334" s="53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>
      <c r="A335" s="45">
        <v>2080207</v>
      </c>
      <c r="B335" s="45" t="s">
        <v>310</v>
      </c>
      <c r="C335" s="43">
        <v>96</v>
      </c>
      <c r="D335" s="43">
        <v>119</v>
      </c>
      <c r="E335" s="64">
        <v>108.851746</v>
      </c>
      <c r="F335" s="44"/>
      <c r="G335" s="44"/>
      <c r="H335" s="53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>
      <c r="A336" s="45">
        <v>2080208</v>
      </c>
      <c r="B336" s="45" t="s">
        <v>311</v>
      </c>
      <c r="C336" s="43">
        <v>3</v>
      </c>
      <c r="D336" s="43">
        <v>110</v>
      </c>
      <c r="E336" s="64">
        <v>98.846</v>
      </c>
      <c r="F336" s="44"/>
      <c r="G336" s="44"/>
      <c r="H336" s="53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>
      <c r="A337" s="45">
        <v>2080299</v>
      </c>
      <c r="B337" s="45" t="s">
        <v>312</v>
      </c>
      <c r="C337" s="43">
        <v>1644</v>
      </c>
      <c r="D337" s="43">
        <v>2356</v>
      </c>
      <c r="E337" s="64">
        <v>2265.018776</v>
      </c>
      <c r="F337" s="44"/>
      <c r="G337" s="44"/>
      <c r="H337" s="53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>
      <c r="A338" s="45">
        <v>20805</v>
      </c>
      <c r="B338" s="46" t="s">
        <v>313</v>
      </c>
      <c r="C338" s="43">
        <v>37733</v>
      </c>
      <c r="D338" s="43">
        <v>39500</v>
      </c>
      <c r="E338" s="64">
        <v>36408.151017</v>
      </c>
      <c r="F338" s="44"/>
      <c r="G338" s="44"/>
      <c r="H338" s="53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>
      <c r="A339" s="45">
        <v>2080502</v>
      </c>
      <c r="B339" s="45" t="s">
        <v>314</v>
      </c>
      <c r="C339" s="43"/>
      <c r="D339" s="43">
        <v>419</v>
      </c>
      <c r="E339" s="64">
        <v>418.758</v>
      </c>
      <c r="F339" s="44"/>
      <c r="G339" s="44"/>
      <c r="H339" s="53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>
      <c r="A340" s="45">
        <v>2080505</v>
      </c>
      <c r="B340" s="45" t="s">
        <v>315</v>
      </c>
      <c r="C340" s="43">
        <v>14972</v>
      </c>
      <c r="D340" s="43">
        <v>15572</v>
      </c>
      <c r="E340" s="64">
        <v>13163.422878</v>
      </c>
      <c r="F340" s="44"/>
      <c r="G340" s="44"/>
      <c r="H340" s="53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>
      <c r="A341" s="45">
        <v>2080506</v>
      </c>
      <c r="B341" s="45" t="s">
        <v>316</v>
      </c>
      <c r="C341" s="43">
        <v>5992</v>
      </c>
      <c r="D341" s="43">
        <v>6500</v>
      </c>
      <c r="E341" s="64">
        <v>5817.057739</v>
      </c>
      <c r="F341" s="44"/>
      <c r="G341" s="44"/>
      <c r="H341" s="53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>
      <c r="A342" s="45">
        <v>2080507</v>
      </c>
      <c r="B342" s="45" t="s">
        <v>317</v>
      </c>
      <c r="C342" s="43">
        <v>15700</v>
      </c>
      <c r="D342" s="43">
        <v>17000</v>
      </c>
      <c r="E342" s="64">
        <v>17000</v>
      </c>
      <c r="F342" s="44"/>
      <c r="G342" s="44"/>
      <c r="H342" s="53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>
      <c r="A343" s="45">
        <v>2080599</v>
      </c>
      <c r="B343" s="45" t="s">
        <v>318</v>
      </c>
      <c r="C343" s="43">
        <v>1069</v>
      </c>
      <c r="D343" s="43">
        <v>9</v>
      </c>
      <c r="E343" s="64">
        <v>8.9124</v>
      </c>
      <c r="F343" s="44"/>
      <c r="G343" s="44"/>
      <c r="H343" s="53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>
      <c r="A344" s="45">
        <v>20807</v>
      </c>
      <c r="B344" s="46" t="s">
        <v>319</v>
      </c>
      <c r="C344" s="43">
        <v>1539</v>
      </c>
      <c r="D344" s="43">
        <v>1296</v>
      </c>
      <c r="E344" s="64">
        <v>1896</v>
      </c>
      <c r="F344" s="44"/>
      <c r="G344" s="44"/>
      <c r="H344" s="53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>
      <c r="A345" s="45">
        <v>2080702</v>
      </c>
      <c r="B345" s="45" t="s">
        <v>320</v>
      </c>
      <c r="C345" s="43">
        <v>200</v>
      </c>
      <c r="D345" s="43">
        <v>200</v>
      </c>
      <c r="E345" s="64">
        <v>200</v>
      </c>
      <c r="F345" s="44"/>
      <c r="G345" s="44"/>
      <c r="H345" s="53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>
      <c r="A346" s="45">
        <v>2080713</v>
      </c>
      <c r="B346" s="45" t="s">
        <v>321</v>
      </c>
      <c r="C346" s="43">
        <v>110</v>
      </c>
      <c r="D346" s="43">
        <v>400</v>
      </c>
      <c r="E346" s="64">
        <v>400</v>
      </c>
      <c r="F346" s="44"/>
      <c r="G346" s="44"/>
      <c r="H346" s="53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>
      <c r="A347" s="45">
        <v>2080799</v>
      </c>
      <c r="B347" s="45" t="s">
        <v>322</v>
      </c>
      <c r="C347" s="43">
        <v>1229</v>
      </c>
      <c r="D347" s="43">
        <v>696</v>
      </c>
      <c r="E347" s="64">
        <v>1296</v>
      </c>
      <c r="F347" s="44"/>
      <c r="G347" s="44"/>
      <c r="H347" s="53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>
      <c r="A348" s="45">
        <v>20808</v>
      </c>
      <c r="B348" s="46" t="s">
        <v>323</v>
      </c>
      <c r="C348" s="43">
        <v>6537</v>
      </c>
      <c r="D348" s="43">
        <v>7735</v>
      </c>
      <c r="E348" s="64">
        <v>7464.329683</v>
      </c>
      <c r="F348" s="44"/>
      <c r="G348" s="44"/>
      <c r="H348" s="53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>
      <c r="A349" s="45">
        <v>2080801</v>
      </c>
      <c r="B349" s="45" t="s">
        <v>324</v>
      </c>
      <c r="C349" s="43">
        <v>92</v>
      </c>
      <c r="D349" s="43">
        <v>120</v>
      </c>
      <c r="E349" s="64">
        <v>145.16527</v>
      </c>
      <c r="F349" s="44"/>
      <c r="G349" s="44"/>
      <c r="H349" s="53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>
      <c r="A350" s="45">
        <v>2080802</v>
      </c>
      <c r="B350" s="45" t="s">
        <v>325</v>
      </c>
      <c r="C350" s="43">
        <v>1302</v>
      </c>
      <c r="D350" s="43">
        <v>1495</v>
      </c>
      <c r="E350" s="64">
        <v>1344.8645</v>
      </c>
      <c r="F350" s="44"/>
      <c r="G350" s="44"/>
      <c r="H350" s="53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>
      <c r="A351" s="45">
        <v>2080803</v>
      </c>
      <c r="B351" s="45" t="s">
        <v>326</v>
      </c>
      <c r="C351" s="43">
        <v>3062</v>
      </c>
      <c r="D351" s="43">
        <v>3703</v>
      </c>
      <c r="E351" s="64">
        <v>3790.796496</v>
      </c>
      <c r="F351" s="44"/>
      <c r="G351" s="44"/>
      <c r="H351" s="53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>
      <c r="A352" s="45">
        <v>2080804</v>
      </c>
      <c r="B352" s="45" t="s">
        <v>327</v>
      </c>
      <c r="C352" s="43">
        <v>21</v>
      </c>
      <c r="D352" s="43">
        <v>55</v>
      </c>
      <c r="E352" s="64">
        <v>43.428462</v>
      </c>
      <c r="F352" s="44"/>
      <c r="G352" s="44"/>
      <c r="H352" s="53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>
      <c r="A353" s="45">
        <v>2080805</v>
      </c>
      <c r="B353" s="45" t="s">
        <v>328</v>
      </c>
      <c r="C353" s="43">
        <v>1836</v>
      </c>
      <c r="D353" s="43">
        <v>2030</v>
      </c>
      <c r="E353" s="64">
        <v>1891.53825</v>
      </c>
      <c r="F353" s="44"/>
      <c r="G353" s="44"/>
      <c r="H353" s="53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>
      <c r="A354" s="45">
        <v>2080899</v>
      </c>
      <c r="B354" s="45" t="s">
        <v>329</v>
      </c>
      <c r="C354" s="43">
        <v>224</v>
      </c>
      <c r="D354" s="43">
        <v>332</v>
      </c>
      <c r="E354" s="64">
        <v>248.536705</v>
      </c>
      <c r="F354" s="44"/>
      <c r="G354" s="44"/>
      <c r="H354" s="53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>
      <c r="A355" s="45">
        <v>20809</v>
      </c>
      <c r="B355" s="46" t="s">
        <v>330</v>
      </c>
      <c r="C355" s="43">
        <v>1295</v>
      </c>
      <c r="D355" s="43">
        <v>1502</v>
      </c>
      <c r="E355" s="64">
        <v>1339.564579</v>
      </c>
      <c r="F355" s="44"/>
      <c r="G355" s="44"/>
      <c r="H355" s="53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>
      <c r="A356" s="45">
        <v>2080901</v>
      </c>
      <c r="B356" s="45" t="s">
        <v>331</v>
      </c>
      <c r="C356" s="43">
        <v>858</v>
      </c>
      <c r="D356" s="43">
        <v>1030</v>
      </c>
      <c r="E356" s="64">
        <v>745.466</v>
      </c>
      <c r="F356" s="44"/>
      <c r="G356" s="44"/>
      <c r="H356" s="53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>
      <c r="A357" s="45">
        <v>2080902</v>
      </c>
      <c r="B357" s="45" t="s">
        <v>332</v>
      </c>
      <c r="C357" s="43">
        <v>321</v>
      </c>
      <c r="D357" s="43">
        <v>355</v>
      </c>
      <c r="E357" s="64">
        <v>343.38114</v>
      </c>
      <c r="F357" s="44"/>
      <c r="G357" s="44"/>
      <c r="H357" s="53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>
      <c r="A358" s="45">
        <v>2080903</v>
      </c>
      <c r="B358" s="45" t="s">
        <v>333</v>
      </c>
      <c r="C358" s="43">
        <v>59</v>
      </c>
      <c r="D358" s="43">
        <v>84</v>
      </c>
      <c r="E358" s="64">
        <v>97.409699</v>
      </c>
      <c r="F358" s="44"/>
      <c r="G358" s="44"/>
      <c r="H358" s="53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>
      <c r="A359" s="45">
        <v>2080904</v>
      </c>
      <c r="B359" s="45" t="s">
        <v>334</v>
      </c>
      <c r="C359" s="43">
        <v>17</v>
      </c>
      <c r="D359" s="43"/>
      <c r="E359" s="64">
        <v>35</v>
      </c>
      <c r="F359" s="44"/>
      <c r="G359" s="44"/>
      <c r="H359" s="53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>
      <c r="A360" s="45">
        <v>2080905</v>
      </c>
      <c r="B360" s="45" t="s">
        <v>335</v>
      </c>
      <c r="C360" s="43"/>
      <c r="D360" s="43">
        <v>33</v>
      </c>
      <c r="E360" s="64">
        <v>31</v>
      </c>
      <c r="F360" s="44"/>
      <c r="G360" s="44"/>
      <c r="H360" s="53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>
      <c r="A361" s="45">
        <v>2080999</v>
      </c>
      <c r="B361" s="45" t="s">
        <v>336</v>
      </c>
      <c r="C361" s="43">
        <v>40</v>
      </c>
      <c r="D361" s="43"/>
      <c r="E361" s="64">
        <v>87.30774</v>
      </c>
      <c r="F361" s="44"/>
      <c r="G361" s="44"/>
      <c r="H361" s="53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>
      <c r="A362" s="45">
        <v>20810</v>
      </c>
      <c r="B362" s="46" t="s">
        <v>337</v>
      </c>
      <c r="C362" s="43">
        <v>3226</v>
      </c>
      <c r="D362" s="43">
        <v>3900</v>
      </c>
      <c r="E362" s="64">
        <v>3445.280786</v>
      </c>
      <c r="F362" s="44"/>
      <c r="G362" s="44"/>
      <c r="H362" s="53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>
      <c r="A363" s="45">
        <v>2081001</v>
      </c>
      <c r="B363" s="45" t="s">
        <v>338</v>
      </c>
      <c r="C363" s="43">
        <v>167</v>
      </c>
      <c r="D363" s="43">
        <v>222</v>
      </c>
      <c r="E363" s="64">
        <v>176.295675</v>
      </c>
      <c r="F363" s="44"/>
      <c r="G363" s="44"/>
      <c r="H363" s="53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>
      <c r="A364" s="45">
        <v>2081002</v>
      </c>
      <c r="B364" s="45" t="s">
        <v>339</v>
      </c>
      <c r="C364" s="43">
        <v>1363</v>
      </c>
      <c r="D364" s="43">
        <v>2190</v>
      </c>
      <c r="E364" s="64">
        <v>1945.9469</v>
      </c>
      <c r="F364" s="44"/>
      <c r="G364" s="44"/>
      <c r="H364" s="53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>
      <c r="A365" s="45">
        <v>2081004</v>
      </c>
      <c r="B365" s="45" t="s">
        <v>340</v>
      </c>
      <c r="C365" s="43">
        <v>655</v>
      </c>
      <c r="D365" s="43">
        <v>736</v>
      </c>
      <c r="E365" s="64">
        <v>608.89</v>
      </c>
      <c r="F365" s="44"/>
      <c r="G365" s="44"/>
      <c r="H365" s="53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>
      <c r="A366" s="45">
        <v>2081005</v>
      </c>
      <c r="B366" s="45" t="s">
        <v>341</v>
      </c>
      <c r="C366" s="43">
        <v>654</v>
      </c>
      <c r="D366" s="43">
        <v>752</v>
      </c>
      <c r="E366" s="64">
        <v>714.148211</v>
      </c>
      <c r="F366" s="44"/>
      <c r="G366" s="44"/>
      <c r="H366" s="53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>
      <c r="A367" s="45">
        <v>2081099</v>
      </c>
      <c r="B367" s="45" t="s">
        <v>342</v>
      </c>
      <c r="C367" s="43">
        <v>387</v>
      </c>
      <c r="D367" s="43"/>
      <c r="E367" s="64">
        <v>0</v>
      </c>
      <c r="F367" s="44"/>
      <c r="G367" s="44"/>
      <c r="H367" s="53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>
      <c r="A368" s="45">
        <v>20811</v>
      </c>
      <c r="B368" s="46" t="s">
        <v>343</v>
      </c>
      <c r="C368" s="43">
        <v>4928</v>
      </c>
      <c r="D368" s="43">
        <v>5261</v>
      </c>
      <c r="E368" s="64">
        <v>4696.061667</v>
      </c>
      <c r="F368" s="44"/>
      <c r="G368" s="44"/>
      <c r="H368" s="53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>
      <c r="A369" s="45">
        <v>2081101</v>
      </c>
      <c r="B369" s="45" t="s">
        <v>67</v>
      </c>
      <c r="C369" s="43">
        <v>115</v>
      </c>
      <c r="D369" s="43">
        <v>145</v>
      </c>
      <c r="E369" s="64">
        <v>159.465284</v>
      </c>
      <c r="F369" s="44"/>
      <c r="G369" s="44"/>
      <c r="H369" s="53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>
      <c r="A370" s="45">
        <v>2081102</v>
      </c>
      <c r="B370" s="45" t="s">
        <v>68</v>
      </c>
      <c r="C370" s="43">
        <v>34</v>
      </c>
      <c r="D370" s="43">
        <v>1</v>
      </c>
      <c r="E370" s="64">
        <v>0.9979</v>
      </c>
      <c r="F370" s="44"/>
      <c r="G370" s="44"/>
      <c r="H370" s="53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>
      <c r="A371" s="45">
        <v>2081103</v>
      </c>
      <c r="B371" s="45" t="s">
        <v>79</v>
      </c>
      <c r="C371" s="43">
        <v>3</v>
      </c>
      <c r="D371" s="43">
        <v>3</v>
      </c>
      <c r="E371" s="64">
        <v>2.991542</v>
      </c>
      <c r="F371" s="44"/>
      <c r="G371" s="44"/>
      <c r="H371" s="53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>
      <c r="A372" s="45">
        <v>2081104</v>
      </c>
      <c r="B372" s="45" t="s">
        <v>344</v>
      </c>
      <c r="C372" s="43">
        <v>403</v>
      </c>
      <c r="D372" s="43">
        <v>411</v>
      </c>
      <c r="E372" s="64">
        <v>49.7</v>
      </c>
      <c r="F372" s="44"/>
      <c r="G372" s="44"/>
      <c r="H372" s="53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>
      <c r="A373" s="45">
        <v>2081105</v>
      </c>
      <c r="B373" s="45" t="s">
        <v>345</v>
      </c>
      <c r="C373" s="43">
        <v>375</v>
      </c>
      <c r="D373" s="43">
        <v>458</v>
      </c>
      <c r="E373" s="64">
        <v>326.62429</v>
      </c>
      <c r="F373" s="44"/>
      <c r="G373" s="44"/>
      <c r="H373" s="53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>
      <c r="A374" s="45">
        <v>2081106</v>
      </c>
      <c r="B374" s="45" t="s">
        <v>346</v>
      </c>
      <c r="C374" s="43">
        <v>35</v>
      </c>
      <c r="D374" s="43">
        <v>15</v>
      </c>
      <c r="E374" s="64">
        <v>13.557947</v>
      </c>
      <c r="F374" s="44"/>
      <c r="G374" s="44"/>
      <c r="H374" s="53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>
      <c r="A375" s="45">
        <v>2081107</v>
      </c>
      <c r="B375" s="45" t="s">
        <v>347</v>
      </c>
      <c r="C375" s="43">
        <v>3340</v>
      </c>
      <c r="D375" s="43">
        <v>3559</v>
      </c>
      <c r="E375" s="64">
        <v>3547.549034</v>
      </c>
      <c r="F375" s="44"/>
      <c r="G375" s="44"/>
      <c r="H375" s="53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>
      <c r="A376" s="45">
        <v>2081199</v>
      </c>
      <c r="B376" s="45" t="s">
        <v>348</v>
      </c>
      <c r="C376" s="43">
        <v>622</v>
      </c>
      <c r="D376" s="43">
        <v>669</v>
      </c>
      <c r="E376" s="64">
        <v>595.17567</v>
      </c>
      <c r="F376" s="44"/>
      <c r="G376" s="44"/>
      <c r="H376" s="53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>
      <c r="A377" s="45">
        <v>20815</v>
      </c>
      <c r="B377" s="46" t="s">
        <v>349</v>
      </c>
      <c r="C377" s="43">
        <v>12</v>
      </c>
      <c r="D377" s="43"/>
      <c r="E377" s="64"/>
      <c r="F377" s="44"/>
      <c r="G377" s="44"/>
      <c r="H377" s="53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>
      <c r="A378" s="45">
        <v>2081599</v>
      </c>
      <c r="B378" s="45" t="s">
        <v>350</v>
      </c>
      <c r="C378" s="43">
        <v>12</v>
      </c>
      <c r="D378" s="43"/>
      <c r="E378" s="64"/>
      <c r="F378" s="44"/>
      <c r="G378" s="44"/>
      <c r="H378" s="53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>
      <c r="A379" s="45">
        <v>20816</v>
      </c>
      <c r="B379" s="46" t="s">
        <v>351</v>
      </c>
      <c r="C379" s="43"/>
      <c r="D379" s="43"/>
      <c r="E379" s="64">
        <v>0.91</v>
      </c>
      <c r="F379" s="44"/>
      <c r="G379" s="44"/>
      <c r="H379" s="53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>
      <c r="A380" s="45">
        <v>2081699</v>
      </c>
      <c r="B380" s="45" t="s">
        <v>352</v>
      </c>
      <c r="C380" s="43"/>
      <c r="D380" s="43"/>
      <c r="E380" s="64">
        <v>0.91</v>
      </c>
      <c r="F380" s="44"/>
      <c r="G380" s="44"/>
      <c r="H380" s="53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>
      <c r="A381" s="45">
        <v>20819</v>
      </c>
      <c r="B381" s="46" t="s">
        <v>353</v>
      </c>
      <c r="C381" s="43">
        <v>3233</v>
      </c>
      <c r="D381" s="43">
        <v>3592</v>
      </c>
      <c r="E381" s="64">
        <v>3555.990475</v>
      </c>
      <c r="F381" s="44"/>
      <c r="G381" s="44"/>
      <c r="H381" s="53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>
      <c r="A382" s="45">
        <v>2081901</v>
      </c>
      <c r="B382" s="45" t="s">
        <v>354</v>
      </c>
      <c r="C382" s="43">
        <v>95</v>
      </c>
      <c r="D382" s="43">
        <v>126</v>
      </c>
      <c r="E382" s="64">
        <v>101.54956</v>
      </c>
      <c r="F382" s="44"/>
      <c r="G382" s="44"/>
      <c r="H382" s="53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>
      <c r="A383" s="45">
        <v>2081902</v>
      </c>
      <c r="B383" s="45" t="s">
        <v>355</v>
      </c>
      <c r="C383" s="43">
        <v>3137</v>
      </c>
      <c r="D383" s="43">
        <v>3466</v>
      </c>
      <c r="E383" s="64">
        <v>3454.440915</v>
      </c>
      <c r="F383" s="44"/>
      <c r="G383" s="44"/>
      <c r="H383" s="53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>
      <c r="A384" s="45">
        <v>20820</v>
      </c>
      <c r="B384" s="46" t="s">
        <v>356</v>
      </c>
      <c r="C384" s="43">
        <v>476</v>
      </c>
      <c r="D384" s="43">
        <v>590</v>
      </c>
      <c r="E384" s="64">
        <v>554.376787</v>
      </c>
      <c r="F384" s="44"/>
      <c r="G384" s="44"/>
      <c r="H384" s="53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>
      <c r="A385" s="45">
        <v>2082001</v>
      </c>
      <c r="B385" s="45" t="s">
        <v>357</v>
      </c>
      <c r="C385" s="43">
        <v>313</v>
      </c>
      <c r="D385" s="43">
        <v>332</v>
      </c>
      <c r="E385" s="64">
        <v>295.55</v>
      </c>
      <c r="F385" s="44"/>
      <c r="G385" s="44"/>
      <c r="H385" s="53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>
      <c r="A386" s="45">
        <v>2082002</v>
      </c>
      <c r="B386" s="45" t="s">
        <v>358</v>
      </c>
      <c r="C386" s="43">
        <v>164</v>
      </c>
      <c r="D386" s="43">
        <v>258</v>
      </c>
      <c r="E386" s="64">
        <v>258.826787</v>
      </c>
      <c r="F386" s="44"/>
      <c r="G386" s="44"/>
      <c r="H386" s="53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>
      <c r="A387" s="45">
        <v>20821</v>
      </c>
      <c r="B387" s="46" t="s">
        <v>359</v>
      </c>
      <c r="C387" s="43"/>
      <c r="D387" s="43">
        <v>405</v>
      </c>
      <c r="E387" s="64">
        <v>401.8609</v>
      </c>
      <c r="F387" s="44"/>
      <c r="G387" s="44"/>
      <c r="H387" s="53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>
      <c r="A388" s="45">
        <v>2082101</v>
      </c>
      <c r="B388" s="45" t="s">
        <v>360</v>
      </c>
      <c r="C388" s="43"/>
      <c r="D388" s="43">
        <v>7</v>
      </c>
      <c r="E388" s="64">
        <v>3.8609</v>
      </c>
      <c r="F388" s="44"/>
      <c r="G388" s="44"/>
      <c r="H388" s="53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>
      <c r="A389" s="45">
        <v>2082102</v>
      </c>
      <c r="B389" s="45" t="s">
        <v>361</v>
      </c>
      <c r="C389" s="43"/>
      <c r="D389" s="43">
        <v>398</v>
      </c>
      <c r="E389" s="64">
        <v>398</v>
      </c>
      <c r="F389" s="44"/>
      <c r="G389" s="44"/>
      <c r="H389" s="53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>
      <c r="A390" s="45">
        <v>20825</v>
      </c>
      <c r="B390" s="46" t="s">
        <v>362</v>
      </c>
      <c r="C390" s="43">
        <v>71</v>
      </c>
      <c r="D390" s="43">
        <v>124</v>
      </c>
      <c r="E390" s="64">
        <v>108.475</v>
      </c>
      <c r="F390" s="44"/>
      <c r="G390" s="44"/>
      <c r="H390" s="53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>
      <c r="A391" s="45">
        <v>2082502</v>
      </c>
      <c r="B391" s="45" t="s">
        <v>363</v>
      </c>
      <c r="C391" s="43">
        <v>71</v>
      </c>
      <c r="D391" s="43">
        <v>124</v>
      </c>
      <c r="E391" s="64">
        <v>108.475</v>
      </c>
      <c r="F391" s="44"/>
      <c r="G391" s="44"/>
      <c r="H391" s="53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>
      <c r="A392" s="45">
        <v>20826</v>
      </c>
      <c r="B392" s="46" t="s">
        <v>364</v>
      </c>
      <c r="C392" s="43">
        <v>26000</v>
      </c>
      <c r="D392" s="43">
        <v>30000</v>
      </c>
      <c r="E392" s="64">
        <v>30000</v>
      </c>
      <c r="F392" s="44"/>
      <c r="G392" s="44"/>
      <c r="H392" s="53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>
      <c r="A393" s="45">
        <v>2082602</v>
      </c>
      <c r="B393" s="45" t="s">
        <v>365</v>
      </c>
      <c r="C393" s="43">
        <v>26000</v>
      </c>
      <c r="D393" s="43">
        <v>30000</v>
      </c>
      <c r="E393" s="64">
        <v>30000</v>
      </c>
      <c r="F393" s="44"/>
      <c r="G393" s="44"/>
      <c r="H393" s="53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>
      <c r="A394" s="45">
        <v>20827</v>
      </c>
      <c r="B394" s="46" t="s">
        <v>366</v>
      </c>
      <c r="C394" s="43">
        <v>1500</v>
      </c>
      <c r="D394" s="43"/>
      <c r="E394" s="64">
        <v>1500</v>
      </c>
      <c r="F394" s="44"/>
      <c r="G394" s="44"/>
      <c r="H394" s="53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>
      <c r="A395" s="45">
        <v>2082799</v>
      </c>
      <c r="B395" s="45" t="s">
        <v>367</v>
      </c>
      <c r="C395" s="43">
        <v>1500</v>
      </c>
      <c r="D395" s="43"/>
      <c r="E395" s="64">
        <v>1500</v>
      </c>
      <c r="F395" s="44"/>
      <c r="G395" s="44"/>
      <c r="H395" s="53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>
      <c r="A396" s="45">
        <v>20828</v>
      </c>
      <c r="B396" s="46" t="s">
        <v>368</v>
      </c>
      <c r="C396" s="43"/>
      <c r="D396" s="43">
        <v>702</v>
      </c>
      <c r="E396" s="64">
        <v>698.220993</v>
      </c>
      <c r="F396" s="44"/>
      <c r="G396" s="44"/>
      <c r="H396" s="53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>
      <c r="A397" s="45">
        <v>2082801</v>
      </c>
      <c r="B397" s="45" t="s">
        <v>67</v>
      </c>
      <c r="C397" s="43"/>
      <c r="D397" s="43">
        <v>50</v>
      </c>
      <c r="E397" s="64">
        <v>61.958882</v>
      </c>
      <c r="F397" s="44"/>
      <c r="G397" s="44"/>
      <c r="H397" s="53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>
      <c r="A398" s="45">
        <v>2082804</v>
      </c>
      <c r="B398" s="45" t="s">
        <v>307</v>
      </c>
      <c r="C398" s="43"/>
      <c r="D398" s="43">
        <v>150</v>
      </c>
      <c r="E398" s="64">
        <v>128.80255</v>
      </c>
      <c r="F398" s="44"/>
      <c r="G398" s="44"/>
      <c r="H398" s="53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>
      <c r="A399" s="45">
        <v>2082850</v>
      </c>
      <c r="B399" s="45" t="s">
        <v>83</v>
      </c>
      <c r="C399" s="43"/>
      <c r="D399" s="43">
        <v>37</v>
      </c>
      <c r="E399" s="64">
        <v>25.933265</v>
      </c>
      <c r="F399" s="44"/>
      <c r="G399" s="44"/>
      <c r="H399" s="53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>
      <c r="A400" s="45">
        <v>2082899</v>
      </c>
      <c r="B400" s="45" t="s">
        <v>369</v>
      </c>
      <c r="C400" s="43"/>
      <c r="D400" s="43">
        <v>465</v>
      </c>
      <c r="E400" s="64">
        <v>481.526296</v>
      </c>
      <c r="F400" s="44"/>
      <c r="G400" s="44"/>
      <c r="H400" s="53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>
      <c r="A401" s="45">
        <v>20899</v>
      </c>
      <c r="B401" s="46" t="s">
        <v>370</v>
      </c>
      <c r="C401" s="43">
        <v>7561</v>
      </c>
      <c r="D401" s="43">
        <v>9928</v>
      </c>
      <c r="E401" s="64">
        <v>9914.057861</v>
      </c>
      <c r="F401" s="44"/>
      <c r="G401" s="44"/>
      <c r="H401" s="53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>
      <c r="A402" s="45">
        <v>2089901</v>
      </c>
      <c r="B402" s="45" t="s">
        <v>371</v>
      </c>
      <c r="C402" s="43">
        <v>7561</v>
      </c>
      <c r="D402" s="43">
        <v>9928</v>
      </c>
      <c r="E402" s="64">
        <v>9914.057861</v>
      </c>
      <c r="F402" s="44"/>
      <c r="G402" s="44"/>
      <c r="H402" s="53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>
      <c r="A403" s="45">
        <v>210</v>
      </c>
      <c r="B403" s="46" t="s">
        <v>372</v>
      </c>
      <c r="C403" s="43">
        <v>88381</v>
      </c>
      <c r="D403" s="43">
        <v>89567</v>
      </c>
      <c r="E403" s="64">
        <v>88823.82246</v>
      </c>
      <c r="F403" s="44">
        <f>E403/D403</f>
        <v>0.991702551832706</v>
      </c>
      <c r="G403" s="44">
        <f>E403/C403-1</f>
        <v>0.00501038073794136</v>
      </c>
      <c r="H403" s="53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>
      <c r="A404" s="45">
        <v>21001</v>
      </c>
      <c r="B404" s="46" t="s">
        <v>373</v>
      </c>
      <c r="C404" s="43">
        <v>2538</v>
      </c>
      <c r="D404" s="43">
        <v>2705</v>
      </c>
      <c r="E404" s="64">
        <v>2431.64173</v>
      </c>
      <c r="F404" s="44"/>
      <c r="G404" s="44"/>
      <c r="H404" s="53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>
      <c r="A405" s="45">
        <v>2100101</v>
      </c>
      <c r="B405" s="45" t="s">
        <v>67</v>
      </c>
      <c r="C405" s="43">
        <v>1786</v>
      </c>
      <c r="D405" s="43">
        <v>2047</v>
      </c>
      <c r="E405" s="64">
        <v>1893.821104</v>
      </c>
      <c r="F405" s="44"/>
      <c r="G405" s="44"/>
      <c r="H405" s="53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>
      <c r="A406" s="45">
        <v>2100103</v>
      </c>
      <c r="B406" s="45" t="s">
        <v>79</v>
      </c>
      <c r="C406" s="43">
        <v>55</v>
      </c>
      <c r="D406" s="43">
        <v>58</v>
      </c>
      <c r="E406" s="64">
        <v>58.480654</v>
      </c>
      <c r="F406" s="44"/>
      <c r="G406" s="44"/>
      <c r="H406" s="53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>
      <c r="A407" s="45">
        <v>2100199</v>
      </c>
      <c r="B407" s="45" t="s">
        <v>374</v>
      </c>
      <c r="C407" s="43">
        <v>697</v>
      </c>
      <c r="D407" s="43">
        <v>600</v>
      </c>
      <c r="E407" s="64">
        <v>479.339972</v>
      </c>
      <c r="F407" s="44"/>
      <c r="G407" s="44"/>
      <c r="H407" s="53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>
      <c r="A408" s="45">
        <v>21002</v>
      </c>
      <c r="B408" s="46" t="s">
        <v>375</v>
      </c>
      <c r="C408" s="43">
        <v>4433</v>
      </c>
      <c r="D408" s="43">
        <v>2723</v>
      </c>
      <c r="E408" s="64">
        <v>3453</v>
      </c>
      <c r="F408" s="44"/>
      <c r="G408" s="44"/>
      <c r="H408" s="53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>
      <c r="A409" s="45">
        <v>2100201</v>
      </c>
      <c r="B409" s="45" t="s">
        <v>376</v>
      </c>
      <c r="C409" s="43">
        <v>87</v>
      </c>
      <c r="D409" s="43">
        <v>147</v>
      </c>
      <c r="E409" s="64">
        <v>147</v>
      </c>
      <c r="F409" s="44"/>
      <c r="G409" s="44"/>
      <c r="H409" s="53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>
      <c r="A410" s="45">
        <v>2100202</v>
      </c>
      <c r="B410" s="45" t="s">
        <v>377</v>
      </c>
      <c r="C410" s="43">
        <v>2125</v>
      </c>
      <c r="D410" s="43">
        <v>185</v>
      </c>
      <c r="E410" s="64">
        <v>185</v>
      </c>
      <c r="F410" s="44"/>
      <c r="G410" s="44"/>
      <c r="H410" s="53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>
      <c r="A411" s="45">
        <v>2100205</v>
      </c>
      <c r="B411" s="45" t="s">
        <v>378</v>
      </c>
      <c r="C411" s="43">
        <v>58</v>
      </c>
      <c r="D411" s="43">
        <v>178</v>
      </c>
      <c r="E411" s="64">
        <v>178</v>
      </c>
      <c r="F411" s="44"/>
      <c r="G411" s="44"/>
      <c r="H411" s="53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>
      <c r="A412" s="45">
        <v>2100206</v>
      </c>
      <c r="B412" s="45" t="s">
        <v>379</v>
      </c>
      <c r="C412" s="43">
        <v>330</v>
      </c>
      <c r="D412" s="43">
        <v>330</v>
      </c>
      <c r="E412" s="64">
        <v>330</v>
      </c>
      <c r="F412" s="44"/>
      <c r="G412" s="44"/>
      <c r="H412" s="53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>
      <c r="A413" s="45">
        <v>2100208</v>
      </c>
      <c r="B413" s="45" t="s">
        <v>380</v>
      </c>
      <c r="C413" s="43">
        <v>13</v>
      </c>
      <c r="D413" s="43">
        <v>213</v>
      </c>
      <c r="E413" s="64">
        <v>213</v>
      </c>
      <c r="F413" s="44"/>
      <c r="G413" s="44"/>
      <c r="H413" s="53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>
      <c r="A414" s="45">
        <v>2100299</v>
      </c>
      <c r="B414" s="45" t="s">
        <v>381</v>
      </c>
      <c r="C414" s="43">
        <v>1820</v>
      </c>
      <c r="D414" s="43">
        <v>1670</v>
      </c>
      <c r="E414" s="64">
        <v>2400</v>
      </c>
      <c r="F414" s="44"/>
      <c r="G414" s="44"/>
      <c r="H414" s="53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>
      <c r="A415" s="45">
        <v>21003</v>
      </c>
      <c r="B415" s="46" t="s">
        <v>382</v>
      </c>
      <c r="C415" s="43">
        <v>11908</v>
      </c>
      <c r="D415" s="43">
        <v>14114</v>
      </c>
      <c r="E415" s="64">
        <v>13817.3745</v>
      </c>
      <c r="F415" s="44"/>
      <c r="G415" s="44"/>
      <c r="H415" s="53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>
      <c r="A416" s="45">
        <v>2100302</v>
      </c>
      <c r="B416" s="45" t="s">
        <v>383</v>
      </c>
      <c r="C416" s="43">
        <v>6082</v>
      </c>
      <c r="D416" s="43">
        <v>7276</v>
      </c>
      <c r="E416" s="64">
        <v>7183.478</v>
      </c>
      <c r="F416" s="44"/>
      <c r="G416" s="44"/>
      <c r="H416" s="53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>
      <c r="A417" s="45">
        <v>2100399</v>
      </c>
      <c r="B417" s="45" t="s">
        <v>384</v>
      </c>
      <c r="C417" s="43">
        <v>5826</v>
      </c>
      <c r="D417" s="43">
        <v>6838</v>
      </c>
      <c r="E417" s="64">
        <v>6633.8965</v>
      </c>
      <c r="F417" s="44"/>
      <c r="G417" s="44"/>
      <c r="H417" s="53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>
      <c r="A418" s="45">
        <v>21004</v>
      </c>
      <c r="B418" s="46" t="s">
        <v>385</v>
      </c>
      <c r="C418" s="43">
        <v>9666</v>
      </c>
      <c r="D418" s="43">
        <v>8955</v>
      </c>
      <c r="E418" s="64">
        <v>9112.478339</v>
      </c>
      <c r="F418" s="44"/>
      <c r="G418" s="44"/>
      <c r="H418" s="53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>
      <c r="A419" s="45">
        <v>2100401</v>
      </c>
      <c r="B419" s="45" t="s">
        <v>386</v>
      </c>
      <c r="C419" s="43">
        <v>1110</v>
      </c>
      <c r="D419" s="43">
        <v>1165</v>
      </c>
      <c r="E419" s="64">
        <v>1175.832148</v>
      </c>
      <c r="F419" s="44"/>
      <c r="G419" s="44"/>
      <c r="H419" s="53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>
      <c r="A420" s="45">
        <v>2100402</v>
      </c>
      <c r="B420" s="45" t="s">
        <v>387</v>
      </c>
      <c r="C420" s="43">
        <v>127</v>
      </c>
      <c r="D420" s="43">
        <v>58</v>
      </c>
      <c r="E420" s="64">
        <v>51.525</v>
      </c>
      <c r="F420" s="44"/>
      <c r="G420" s="44"/>
      <c r="H420" s="53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>
      <c r="A421" s="45">
        <v>2100408</v>
      </c>
      <c r="B421" s="45" t="s">
        <v>388</v>
      </c>
      <c r="C421" s="43">
        <v>5245</v>
      </c>
      <c r="D421" s="43">
        <v>5115</v>
      </c>
      <c r="E421" s="64">
        <v>5484.622025</v>
      </c>
      <c r="F421" s="44"/>
      <c r="G421" s="44"/>
      <c r="H421" s="53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>
      <c r="A422" s="45">
        <v>2100409</v>
      </c>
      <c r="B422" s="45" t="s">
        <v>389</v>
      </c>
      <c r="C422" s="43">
        <v>2604</v>
      </c>
      <c r="D422" s="43">
        <v>2173</v>
      </c>
      <c r="E422" s="64">
        <v>1956.960701</v>
      </c>
      <c r="F422" s="44"/>
      <c r="G422" s="44"/>
      <c r="H422" s="53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>
      <c r="A423" s="45">
        <v>2100499</v>
      </c>
      <c r="B423" s="45" t="s">
        <v>390</v>
      </c>
      <c r="C423" s="43">
        <v>581</v>
      </c>
      <c r="D423" s="43">
        <v>444</v>
      </c>
      <c r="E423" s="64">
        <v>443.538465</v>
      </c>
      <c r="F423" s="44"/>
      <c r="G423" s="44"/>
      <c r="H423" s="53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>
      <c r="A424" s="45">
        <v>21006</v>
      </c>
      <c r="B424" s="46" t="s">
        <v>391</v>
      </c>
      <c r="C424" s="43">
        <v>105</v>
      </c>
      <c r="D424" s="43">
        <v>100</v>
      </c>
      <c r="E424" s="64">
        <v>105.36</v>
      </c>
      <c r="F424" s="44"/>
      <c r="G424" s="44"/>
      <c r="H424" s="53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>
      <c r="A425" s="45">
        <v>2100601</v>
      </c>
      <c r="B425" s="45" t="s">
        <v>392</v>
      </c>
      <c r="C425" s="43">
        <v>56</v>
      </c>
      <c r="D425" s="43"/>
      <c r="E425" s="64">
        <v>0</v>
      </c>
      <c r="F425" s="44"/>
      <c r="G425" s="44"/>
      <c r="H425" s="53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>
      <c r="A426" s="45">
        <v>2100699</v>
      </c>
      <c r="B426" s="45" t="s">
        <v>393</v>
      </c>
      <c r="C426" s="43">
        <v>49</v>
      </c>
      <c r="D426" s="43">
        <v>100</v>
      </c>
      <c r="E426" s="64">
        <v>105.36</v>
      </c>
      <c r="F426" s="44"/>
      <c r="G426" s="44"/>
      <c r="H426" s="53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>
      <c r="A427" s="45">
        <v>21007</v>
      </c>
      <c r="B427" s="46" t="s">
        <v>394</v>
      </c>
      <c r="C427" s="43">
        <v>2885</v>
      </c>
      <c r="D427" s="43">
        <v>3815</v>
      </c>
      <c r="E427" s="64">
        <v>2891.671639</v>
      </c>
      <c r="F427" s="44"/>
      <c r="G427" s="44"/>
      <c r="H427" s="53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>
      <c r="A428" s="45">
        <v>2100799</v>
      </c>
      <c r="B428" s="45" t="s">
        <v>395</v>
      </c>
      <c r="C428" s="43">
        <v>2885</v>
      </c>
      <c r="D428" s="43">
        <v>3815</v>
      </c>
      <c r="E428" s="64">
        <v>2891.671639</v>
      </c>
      <c r="F428" s="44"/>
      <c r="G428" s="44"/>
      <c r="H428" s="53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>
      <c r="A429" s="45">
        <v>21010</v>
      </c>
      <c r="B429" s="46" t="s">
        <v>396</v>
      </c>
      <c r="C429" s="43">
        <v>2295</v>
      </c>
      <c r="D429" s="43"/>
      <c r="E429" s="64"/>
      <c r="F429" s="44"/>
      <c r="G429" s="44"/>
      <c r="H429" s="53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>
      <c r="A430" s="45">
        <v>2101001</v>
      </c>
      <c r="B430" s="45" t="s">
        <v>67</v>
      </c>
      <c r="C430" s="43">
        <v>1055</v>
      </c>
      <c r="D430" s="43"/>
      <c r="E430" s="64"/>
      <c r="F430" s="44"/>
      <c r="G430" s="44"/>
      <c r="H430" s="53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>
      <c r="A431" s="45">
        <v>2101002</v>
      </c>
      <c r="B431" s="45" t="s">
        <v>68</v>
      </c>
      <c r="C431" s="43">
        <v>16</v>
      </c>
      <c r="D431" s="43"/>
      <c r="E431" s="64"/>
      <c r="F431" s="44"/>
      <c r="G431" s="44"/>
      <c r="H431" s="53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>
      <c r="A432" s="45">
        <v>2101012</v>
      </c>
      <c r="B432" s="45" t="s">
        <v>166</v>
      </c>
      <c r="C432" s="43">
        <v>2</v>
      </c>
      <c r="D432" s="43"/>
      <c r="E432" s="64"/>
      <c r="F432" s="44"/>
      <c r="G432" s="44"/>
      <c r="H432" s="53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>
      <c r="A433" s="45">
        <v>2101016</v>
      </c>
      <c r="B433" s="45" t="s">
        <v>397</v>
      </c>
      <c r="C433" s="43">
        <v>103</v>
      </c>
      <c r="D433" s="43"/>
      <c r="E433" s="64"/>
      <c r="F433" s="44"/>
      <c r="G433" s="44"/>
      <c r="H433" s="53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>
      <c r="A434" s="45">
        <v>2101050</v>
      </c>
      <c r="B434" s="45" t="s">
        <v>83</v>
      </c>
      <c r="C434" s="43">
        <v>373</v>
      </c>
      <c r="D434" s="43"/>
      <c r="E434" s="64"/>
      <c r="F434" s="44"/>
      <c r="G434" s="44"/>
      <c r="H434" s="53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>
      <c r="A435" s="45">
        <v>2101099</v>
      </c>
      <c r="B435" s="45" t="s">
        <v>398</v>
      </c>
      <c r="C435" s="43">
        <v>746</v>
      </c>
      <c r="D435" s="43"/>
      <c r="E435" s="64"/>
      <c r="F435" s="44"/>
      <c r="G435" s="44"/>
      <c r="H435" s="53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>
      <c r="A436" s="45">
        <v>21011</v>
      </c>
      <c r="B436" s="46" t="s">
        <v>399</v>
      </c>
      <c r="C436" s="43">
        <v>1800</v>
      </c>
      <c r="D436" s="43">
        <v>4500</v>
      </c>
      <c r="E436" s="64">
        <v>4500</v>
      </c>
      <c r="F436" s="44"/>
      <c r="G436" s="44"/>
      <c r="H436" s="53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>
      <c r="A437" s="45">
        <v>2101103</v>
      </c>
      <c r="B437" s="45" t="s">
        <v>400</v>
      </c>
      <c r="C437" s="43">
        <v>1800</v>
      </c>
      <c r="D437" s="43">
        <v>4500</v>
      </c>
      <c r="E437" s="64">
        <v>4500</v>
      </c>
      <c r="F437" s="44"/>
      <c r="G437" s="44"/>
      <c r="H437" s="53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>
      <c r="A438" s="45">
        <v>21012</v>
      </c>
      <c r="B438" s="46" t="s">
        <v>401</v>
      </c>
      <c r="C438" s="43">
        <v>51600</v>
      </c>
      <c r="D438" s="43">
        <v>51237</v>
      </c>
      <c r="E438" s="64">
        <v>51050</v>
      </c>
      <c r="F438" s="44"/>
      <c r="G438" s="44"/>
      <c r="H438" s="53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>
      <c r="A439" s="45">
        <v>2101201</v>
      </c>
      <c r="B439" s="45" t="s">
        <v>402</v>
      </c>
      <c r="C439" s="43">
        <v>600</v>
      </c>
      <c r="D439" s="43">
        <v>237</v>
      </c>
      <c r="E439" s="64">
        <v>50</v>
      </c>
      <c r="F439" s="44"/>
      <c r="G439" s="44"/>
      <c r="H439" s="53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>
      <c r="A440" s="45">
        <v>2101202</v>
      </c>
      <c r="B440" s="45" t="s">
        <v>403</v>
      </c>
      <c r="C440" s="43">
        <v>51000</v>
      </c>
      <c r="D440" s="43">
        <v>51000</v>
      </c>
      <c r="E440" s="64">
        <v>51000</v>
      </c>
      <c r="F440" s="44"/>
      <c r="G440" s="44"/>
      <c r="H440" s="53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>
      <c r="A441" s="45">
        <v>21013</v>
      </c>
      <c r="B441" s="46" t="s">
        <v>404</v>
      </c>
      <c r="C441" s="43">
        <v>277</v>
      </c>
      <c r="D441" s="43"/>
      <c r="E441" s="64">
        <v>0</v>
      </c>
      <c r="F441" s="44"/>
      <c r="G441" s="44"/>
      <c r="H441" s="53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>
      <c r="A442" s="45">
        <v>2101399</v>
      </c>
      <c r="B442" s="45" t="s">
        <v>405</v>
      </c>
      <c r="C442" s="43">
        <v>277</v>
      </c>
      <c r="D442" s="43"/>
      <c r="E442" s="64">
        <v>0</v>
      </c>
      <c r="F442" s="44"/>
      <c r="G442" s="44"/>
      <c r="H442" s="53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>
      <c r="A443" s="45">
        <v>21015</v>
      </c>
      <c r="B443" s="46" t="s">
        <v>406</v>
      </c>
      <c r="C443" s="43"/>
      <c r="D443" s="43">
        <v>528</v>
      </c>
      <c r="E443" s="64">
        <v>409.671476</v>
      </c>
      <c r="F443" s="44"/>
      <c r="G443" s="44"/>
      <c r="H443" s="53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>
      <c r="A444" s="45">
        <v>2101501</v>
      </c>
      <c r="B444" s="45" t="s">
        <v>67</v>
      </c>
      <c r="C444" s="43"/>
      <c r="D444" s="43"/>
      <c r="E444" s="64">
        <v>3.036054</v>
      </c>
      <c r="F444" s="44"/>
      <c r="G444" s="44"/>
      <c r="H444" s="53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>
      <c r="A445" s="45">
        <v>2101550</v>
      </c>
      <c r="B445" s="45" t="s">
        <v>83</v>
      </c>
      <c r="C445" s="43"/>
      <c r="D445" s="43">
        <v>394</v>
      </c>
      <c r="E445" s="64">
        <v>320.832863</v>
      </c>
      <c r="F445" s="44"/>
      <c r="G445" s="44"/>
      <c r="H445" s="53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>
      <c r="A446" s="45">
        <v>2101599</v>
      </c>
      <c r="B446" s="45" t="s">
        <v>407</v>
      </c>
      <c r="C446" s="43"/>
      <c r="D446" s="43">
        <v>134</v>
      </c>
      <c r="E446" s="64">
        <v>85.802559</v>
      </c>
      <c r="F446" s="44"/>
      <c r="G446" s="44"/>
      <c r="H446" s="53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>
      <c r="A447" s="45">
        <v>21016</v>
      </c>
      <c r="B447" s="46" t="s">
        <v>408</v>
      </c>
      <c r="C447" s="43"/>
      <c r="D447" s="43">
        <v>139</v>
      </c>
      <c r="E447" s="64">
        <v>125.2795</v>
      </c>
      <c r="F447" s="44"/>
      <c r="G447" s="44"/>
      <c r="H447" s="53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>
      <c r="A448" s="45">
        <v>2101601</v>
      </c>
      <c r="B448" s="45" t="s">
        <v>409</v>
      </c>
      <c r="C448" s="43"/>
      <c r="D448" s="43">
        <v>139</v>
      </c>
      <c r="E448" s="64">
        <v>125.2795</v>
      </c>
      <c r="F448" s="44"/>
      <c r="G448" s="44"/>
      <c r="H448" s="53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>
      <c r="A449" s="45">
        <v>21099</v>
      </c>
      <c r="B449" s="46" t="s">
        <v>410</v>
      </c>
      <c r="C449" s="43">
        <v>876</v>
      </c>
      <c r="D449" s="43">
        <v>751</v>
      </c>
      <c r="E449" s="64">
        <v>927.345276</v>
      </c>
      <c r="F449" s="44"/>
      <c r="G449" s="44"/>
      <c r="H449" s="53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>
      <c r="A450" s="45">
        <v>2109901</v>
      </c>
      <c r="B450" s="45" t="s">
        <v>411</v>
      </c>
      <c r="C450" s="43">
        <v>876</v>
      </c>
      <c r="D450" s="43">
        <v>751</v>
      </c>
      <c r="E450" s="64">
        <v>927.345276</v>
      </c>
      <c r="F450" s="44"/>
      <c r="G450" s="44"/>
      <c r="H450" s="53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ht="42" customHeight="1" spans="1:26">
      <c r="A451" s="45">
        <v>211</v>
      </c>
      <c r="B451" s="46" t="s">
        <v>412</v>
      </c>
      <c r="C451" s="43">
        <v>12836</v>
      </c>
      <c r="D451" s="43">
        <v>10072</v>
      </c>
      <c r="E451" s="64">
        <v>16400.482551</v>
      </c>
      <c r="F451" s="44">
        <f>E451/D451</f>
        <v>1.62832431999603</v>
      </c>
      <c r="G451" s="44">
        <f>E451/C451-1</f>
        <v>0.277694184403241</v>
      </c>
      <c r="H451" s="53" t="s">
        <v>413</v>
      </c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>
      <c r="A452" s="45">
        <v>21101</v>
      </c>
      <c r="B452" s="46" t="s">
        <v>414</v>
      </c>
      <c r="C452" s="43">
        <v>1374</v>
      </c>
      <c r="D452" s="43">
        <v>2699</v>
      </c>
      <c r="E452" s="64">
        <v>2453.589403</v>
      </c>
      <c r="F452" s="44"/>
      <c r="G452" s="44"/>
      <c r="H452" s="53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>
      <c r="A453" s="45">
        <v>2110101</v>
      </c>
      <c r="B453" s="45" t="s">
        <v>67</v>
      </c>
      <c r="C453" s="43">
        <v>717</v>
      </c>
      <c r="D453" s="43">
        <v>763</v>
      </c>
      <c r="E453" s="64">
        <v>741.786531</v>
      </c>
      <c r="F453" s="44"/>
      <c r="G453" s="44"/>
      <c r="H453" s="53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>
      <c r="A454" s="45">
        <v>2110102</v>
      </c>
      <c r="B454" s="45" t="s">
        <v>68</v>
      </c>
      <c r="C454" s="43">
        <v>44</v>
      </c>
      <c r="D454" s="43">
        <v>1</v>
      </c>
      <c r="E454" s="64">
        <v>0.5846</v>
      </c>
      <c r="F454" s="44"/>
      <c r="G454" s="44"/>
      <c r="H454" s="53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>
      <c r="A455" s="45">
        <v>2110104</v>
      </c>
      <c r="B455" s="45" t="s">
        <v>415</v>
      </c>
      <c r="C455" s="43">
        <v>80</v>
      </c>
      <c r="D455" s="43">
        <v>80</v>
      </c>
      <c r="E455" s="64">
        <v>80</v>
      </c>
      <c r="F455" s="44"/>
      <c r="G455" s="44"/>
      <c r="H455" s="53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>
      <c r="A456" s="45">
        <v>2110108</v>
      </c>
      <c r="B456" s="45" t="s">
        <v>89</v>
      </c>
      <c r="C456" s="43"/>
      <c r="D456" s="43"/>
      <c r="E456" s="64">
        <v>15</v>
      </c>
      <c r="F456" s="44"/>
      <c r="G456" s="44"/>
      <c r="H456" s="53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>
      <c r="A457" s="45">
        <v>2110199</v>
      </c>
      <c r="B457" s="45" t="s">
        <v>416</v>
      </c>
      <c r="C457" s="43">
        <v>533</v>
      </c>
      <c r="D457" s="43">
        <v>1855</v>
      </c>
      <c r="E457" s="64">
        <v>1616.218272</v>
      </c>
      <c r="F457" s="44"/>
      <c r="G457" s="44"/>
      <c r="H457" s="53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>
      <c r="A458" s="45">
        <v>21102</v>
      </c>
      <c r="B458" s="46" t="s">
        <v>417</v>
      </c>
      <c r="C458" s="43">
        <v>835</v>
      </c>
      <c r="D458" s="43">
        <v>1371</v>
      </c>
      <c r="E458" s="64">
        <v>1326.377901</v>
      </c>
      <c r="F458" s="44"/>
      <c r="G458" s="44"/>
      <c r="H458" s="53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>
      <c r="A459" s="45">
        <v>2110299</v>
      </c>
      <c r="B459" s="45" t="s">
        <v>418</v>
      </c>
      <c r="C459" s="43">
        <v>835</v>
      </c>
      <c r="D459" s="43">
        <v>1371</v>
      </c>
      <c r="E459" s="64">
        <v>1326.377901</v>
      </c>
      <c r="F459" s="44"/>
      <c r="G459" s="44"/>
      <c r="H459" s="53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>
      <c r="A460" s="45">
        <v>21103</v>
      </c>
      <c r="B460" s="46" t="s">
        <v>419</v>
      </c>
      <c r="C460" s="43">
        <v>5711</v>
      </c>
      <c r="D460" s="43">
        <v>2362</v>
      </c>
      <c r="E460" s="64">
        <v>8420.692906</v>
      </c>
      <c r="F460" s="44"/>
      <c r="G460" s="44"/>
      <c r="H460" s="53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>
      <c r="A461" s="45">
        <v>2110301</v>
      </c>
      <c r="B461" s="45" t="s">
        <v>420</v>
      </c>
      <c r="C461" s="43">
        <v>3790</v>
      </c>
      <c r="D461" s="43">
        <v>342</v>
      </c>
      <c r="E461" s="64">
        <v>341.8</v>
      </c>
      <c r="F461" s="44"/>
      <c r="G461" s="44"/>
      <c r="H461" s="53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>
      <c r="A462" s="45">
        <v>2110302</v>
      </c>
      <c r="B462" s="45" t="s">
        <v>421</v>
      </c>
      <c r="C462" s="43">
        <v>1215</v>
      </c>
      <c r="D462" s="43">
        <v>1562</v>
      </c>
      <c r="E462" s="64">
        <v>6579.883251</v>
      </c>
      <c r="F462" s="44"/>
      <c r="G462" s="44"/>
      <c r="H462" s="53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>
      <c r="A463" s="45">
        <v>2110399</v>
      </c>
      <c r="B463" s="45" t="s">
        <v>422</v>
      </c>
      <c r="C463" s="43">
        <v>706</v>
      </c>
      <c r="D463" s="43">
        <v>458</v>
      </c>
      <c r="E463" s="64">
        <v>1499.009655</v>
      </c>
      <c r="F463" s="44"/>
      <c r="G463" s="44"/>
      <c r="H463" s="53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>
      <c r="A464" s="45">
        <v>21104</v>
      </c>
      <c r="B464" s="46" t="s">
        <v>423</v>
      </c>
      <c r="C464" s="43">
        <v>150</v>
      </c>
      <c r="D464" s="43"/>
      <c r="E464" s="64">
        <v>150</v>
      </c>
      <c r="F464" s="44"/>
      <c r="G464" s="44"/>
      <c r="H464" s="53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>
      <c r="A465" s="45">
        <v>2110402</v>
      </c>
      <c r="B465" s="45" t="s">
        <v>424</v>
      </c>
      <c r="C465" s="43">
        <v>150</v>
      </c>
      <c r="D465" s="43"/>
      <c r="E465" s="64">
        <v>150</v>
      </c>
      <c r="F465" s="44"/>
      <c r="G465" s="44"/>
      <c r="H465" s="53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>
      <c r="A466" s="45">
        <v>21105</v>
      </c>
      <c r="B466" s="46" t="s">
        <v>425</v>
      </c>
      <c r="C466" s="43"/>
      <c r="D466" s="43">
        <v>76</v>
      </c>
      <c r="E466" s="64">
        <v>266.19</v>
      </c>
      <c r="F466" s="44"/>
      <c r="G466" s="44"/>
      <c r="H466" s="53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>
      <c r="A467" s="45">
        <v>2110507</v>
      </c>
      <c r="B467" s="45" t="s">
        <v>426</v>
      </c>
      <c r="C467" s="43"/>
      <c r="D467" s="43">
        <v>76</v>
      </c>
      <c r="E467" s="64">
        <v>266.19</v>
      </c>
      <c r="F467" s="44"/>
      <c r="G467" s="44"/>
      <c r="H467" s="53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>
      <c r="A468" s="45">
        <v>21111</v>
      </c>
      <c r="B468" s="46" t="s">
        <v>427</v>
      </c>
      <c r="C468" s="43">
        <v>600</v>
      </c>
      <c r="D468" s="43">
        <v>2489</v>
      </c>
      <c r="E468" s="64">
        <v>2436.66</v>
      </c>
      <c r="F468" s="44"/>
      <c r="G468" s="44"/>
      <c r="H468" s="53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>
      <c r="A469" s="45">
        <v>2111199</v>
      </c>
      <c r="B469" s="45" t="s">
        <v>428</v>
      </c>
      <c r="C469" s="43">
        <v>600</v>
      </c>
      <c r="D469" s="43">
        <v>2489</v>
      </c>
      <c r="E469" s="64">
        <v>2436.66</v>
      </c>
      <c r="F469" s="44"/>
      <c r="G469" s="44"/>
      <c r="H469" s="53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>
      <c r="A470" s="45">
        <v>21113</v>
      </c>
      <c r="B470" s="46" t="s">
        <v>429</v>
      </c>
      <c r="C470" s="43"/>
      <c r="D470" s="43">
        <v>280</v>
      </c>
      <c r="E470" s="64">
        <v>280</v>
      </c>
      <c r="F470" s="44"/>
      <c r="G470" s="44"/>
      <c r="H470" s="53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>
      <c r="A471" s="45">
        <v>2111301</v>
      </c>
      <c r="B471" s="45" t="s">
        <v>430</v>
      </c>
      <c r="C471" s="43"/>
      <c r="D471" s="43">
        <v>280</v>
      </c>
      <c r="E471" s="64">
        <v>280</v>
      </c>
      <c r="F471" s="44"/>
      <c r="G471" s="44"/>
      <c r="H471" s="53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>
      <c r="A472" s="45">
        <v>21114</v>
      </c>
      <c r="B472" s="46" t="s">
        <v>431</v>
      </c>
      <c r="C472" s="43"/>
      <c r="D472" s="43">
        <v>13</v>
      </c>
      <c r="E472" s="64">
        <v>10.2386</v>
      </c>
      <c r="F472" s="44"/>
      <c r="G472" s="44"/>
      <c r="H472" s="53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>
      <c r="A473" s="45">
        <v>2111499</v>
      </c>
      <c r="B473" s="45" t="s">
        <v>432</v>
      </c>
      <c r="C473" s="43"/>
      <c r="D473" s="43">
        <v>13</v>
      </c>
      <c r="E473" s="64">
        <v>10.2386</v>
      </c>
      <c r="F473" s="44"/>
      <c r="G473" s="44"/>
      <c r="H473" s="53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>
      <c r="A474" s="45">
        <v>21199</v>
      </c>
      <c r="B474" s="46" t="s">
        <v>433</v>
      </c>
      <c r="C474" s="43">
        <v>4167</v>
      </c>
      <c r="D474" s="43">
        <v>782</v>
      </c>
      <c r="E474" s="64">
        <v>1056.733741</v>
      </c>
      <c r="F474" s="44"/>
      <c r="G474" s="44"/>
      <c r="H474" s="53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>
      <c r="A475" s="45">
        <v>2119901</v>
      </c>
      <c r="B475" s="45" t="s">
        <v>434</v>
      </c>
      <c r="C475" s="43">
        <v>4167</v>
      </c>
      <c r="D475" s="43">
        <v>782</v>
      </c>
      <c r="E475" s="64">
        <v>1056.733741</v>
      </c>
      <c r="F475" s="44"/>
      <c r="G475" s="44"/>
      <c r="H475" s="53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>
      <c r="A476" s="45">
        <v>212</v>
      </c>
      <c r="B476" s="46" t="s">
        <v>435</v>
      </c>
      <c r="C476" s="43">
        <v>155896</v>
      </c>
      <c r="D476" s="43">
        <v>71402</v>
      </c>
      <c r="E476" s="64">
        <v>125524.778086</v>
      </c>
      <c r="F476" s="44">
        <f>E476/D476</f>
        <v>1.75800086952746</v>
      </c>
      <c r="G476" s="44">
        <f>E476/C476-1</f>
        <v>-0.194817198093601</v>
      </c>
      <c r="H476" s="53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>
      <c r="A477" s="45">
        <v>21201</v>
      </c>
      <c r="B477" s="46" t="s">
        <v>436</v>
      </c>
      <c r="C477" s="43">
        <v>12014</v>
      </c>
      <c r="D477" s="43">
        <v>14419</v>
      </c>
      <c r="E477" s="64">
        <v>13025.600382</v>
      </c>
      <c r="F477" s="44"/>
      <c r="G477" s="44"/>
      <c r="H477" s="53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>
      <c r="A478" s="45">
        <v>2120101</v>
      </c>
      <c r="B478" s="45" t="s">
        <v>67</v>
      </c>
      <c r="C478" s="43">
        <v>4552</v>
      </c>
      <c r="D478" s="43">
        <v>5698</v>
      </c>
      <c r="E478" s="64">
        <v>5329.132184</v>
      </c>
      <c r="F478" s="44"/>
      <c r="G478" s="44"/>
      <c r="H478" s="53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>
      <c r="A479" s="45">
        <v>2120102</v>
      </c>
      <c r="B479" s="45" t="s">
        <v>68</v>
      </c>
      <c r="C479" s="43">
        <v>1199</v>
      </c>
      <c r="D479" s="43">
        <v>30</v>
      </c>
      <c r="E479" s="64">
        <v>158.36725</v>
      </c>
      <c r="F479" s="44"/>
      <c r="G479" s="44"/>
      <c r="H479" s="53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>
      <c r="A480" s="45">
        <v>2120104</v>
      </c>
      <c r="B480" s="45" t="s">
        <v>437</v>
      </c>
      <c r="C480" s="43">
        <v>457</v>
      </c>
      <c r="D480" s="43">
        <v>1118</v>
      </c>
      <c r="E480" s="64">
        <v>887.17749</v>
      </c>
      <c r="F480" s="44"/>
      <c r="G480" s="44"/>
      <c r="H480" s="53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>
      <c r="A481" s="45">
        <v>2120199</v>
      </c>
      <c r="B481" s="45" t="s">
        <v>438</v>
      </c>
      <c r="C481" s="43">
        <v>5806</v>
      </c>
      <c r="D481" s="43">
        <v>7573</v>
      </c>
      <c r="E481" s="64">
        <v>6650.923458</v>
      </c>
      <c r="F481" s="44"/>
      <c r="G481" s="44"/>
      <c r="H481" s="53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>
      <c r="A482" s="45">
        <v>21202</v>
      </c>
      <c r="B482" s="46" t="s">
        <v>439</v>
      </c>
      <c r="C482" s="43">
        <v>2053</v>
      </c>
      <c r="D482" s="43">
        <v>407</v>
      </c>
      <c r="E482" s="64">
        <v>389.048551</v>
      </c>
      <c r="F482" s="44"/>
      <c r="G482" s="44"/>
      <c r="H482" s="53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>
      <c r="A483" s="45">
        <v>2120201</v>
      </c>
      <c r="B483" s="45" t="s">
        <v>440</v>
      </c>
      <c r="C483" s="43">
        <v>2053</v>
      </c>
      <c r="D483" s="43">
        <v>407</v>
      </c>
      <c r="E483" s="64">
        <v>389.048551</v>
      </c>
      <c r="F483" s="44"/>
      <c r="G483" s="44"/>
      <c r="H483" s="53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>
      <c r="A484" s="45">
        <v>21203</v>
      </c>
      <c r="B484" s="46" t="s">
        <v>441</v>
      </c>
      <c r="C484" s="43">
        <v>3475</v>
      </c>
      <c r="D484" s="43">
        <v>3354</v>
      </c>
      <c r="E484" s="64">
        <v>3272.440538</v>
      </c>
      <c r="F484" s="44"/>
      <c r="G484" s="44"/>
      <c r="H484" s="53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>
      <c r="A485" s="45">
        <v>2120303</v>
      </c>
      <c r="B485" s="45" t="s">
        <v>442</v>
      </c>
      <c r="C485" s="43"/>
      <c r="D485" s="43">
        <v>627</v>
      </c>
      <c r="E485" s="64">
        <v>626.9</v>
      </c>
      <c r="F485" s="44"/>
      <c r="G485" s="44"/>
      <c r="H485" s="53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>
      <c r="A486" s="45">
        <v>2120399</v>
      </c>
      <c r="B486" s="45" t="s">
        <v>443</v>
      </c>
      <c r="C486" s="43">
        <v>3475</v>
      </c>
      <c r="D486" s="43">
        <v>2727</v>
      </c>
      <c r="E486" s="64">
        <v>2645.540538</v>
      </c>
      <c r="F486" s="44"/>
      <c r="G486" s="44"/>
      <c r="H486" s="53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>
      <c r="A487" s="45">
        <v>21205</v>
      </c>
      <c r="B487" s="46" t="s">
        <v>444</v>
      </c>
      <c r="C487" s="43">
        <v>11443</v>
      </c>
      <c r="D487" s="43">
        <v>8860</v>
      </c>
      <c r="E487" s="64">
        <v>9073.487393</v>
      </c>
      <c r="F487" s="44"/>
      <c r="G487" s="44"/>
      <c r="H487" s="53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>
      <c r="A488" s="45">
        <v>2120501</v>
      </c>
      <c r="B488" s="45" t="s">
        <v>445</v>
      </c>
      <c r="C488" s="43">
        <v>11443</v>
      </c>
      <c r="D488" s="43">
        <v>8860</v>
      </c>
      <c r="E488" s="64">
        <v>9073.487393</v>
      </c>
      <c r="F488" s="44"/>
      <c r="G488" s="44"/>
      <c r="H488" s="53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>
      <c r="A489" s="45">
        <v>21299</v>
      </c>
      <c r="B489" s="46" t="s">
        <v>446</v>
      </c>
      <c r="C489" s="43">
        <v>126910</v>
      </c>
      <c r="D489" s="43">
        <v>44362</v>
      </c>
      <c r="E489" s="64">
        <v>99764.201222</v>
      </c>
      <c r="F489" s="44"/>
      <c r="G489" s="44"/>
      <c r="H489" s="53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>
      <c r="A490" s="45">
        <v>2129901</v>
      </c>
      <c r="B490" s="45" t="s">
        <v>447</v>
      </c>
      <c r="C490" s="43"/>
      <c r="D490" s="43">
        <v>44362</v>
      </c>
      <c r="E490" s="64">
        <v>99764.201222</v>
      </c>
      <c r="F490" s="44"/>
      <c r="G490" s="44"/>
      <c r="H490" s="53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>
      <c r="A491" s="45">
        <v>2129999</v>
      </c>
      <c r="B491" s="45" t="s">
        <v>448</v>
      </c>
      <c r="C491" s="43">
        <v>126910</v>
      </c>
      <c r="D491" s="43"/>
      <c r="E491" s="64"/>
      <c r="F491" s="44"/>
      <c r="G491" s="44"/>
      <c r="H491" s="53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ht="19.2" spans="1:26">
      <c r="A492" s="45">
        <v>213</v>
      </c>
      <c r="B492" s="46" t="s">
        <v>449</v>
      </c>
      <c r="C492" s="43">
        <v>35871</v>
      </c>
      <c r="D492" s="43">
        <v>38815</v>
      </c>
      <c r="E492" s="64">
        <v>31962.304302</v>
      </c>
      <c r="F492" s="44">
        <f>E492/D492</f>
        <v>0.823452384439006</v>
      </c>
      <c r="G492" s="44">
        <f>E492/C492-1</f>
        <v>-0.108965339633687</v>
      </c>
      <c r="H492" s="53" t="s">
        <v>627</v>
      </c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>
      <c r="A493" s="45">
        <v>21301</v>
      </c>
      <c r="B493" s="46" t="s">
        <v>451</v>
      </c>
      <c r="C493" s="43">
        <v>13922</v>
      </c>
      <c r="D493" s="43">
        <v>15954</v>
      </c>
      <c r="E493" s="64">
        <v>12522.118727</v>
      </c>
      <c r="F493" s="44"/>
      <c r="G493" s="44"/>
      <c r="H493" s="53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>
      <c r="A494" s="45">
        <v>2130101</v>
      </c>
      <c r="B494" s="45" t="s">
        <v>67</v>
      </c>
      <c r="C494" s="43">
        <v>3618</v>
      </c>
      <c r="D494" s="43">
        <v>4211</v>
      </c>
      <c r="E494" s="64">
        <v>3884.229229</v>
      </c>
      <c r="F494" s="44"/>
      <c r="G494" s="44"/>
      <c r="H494" s="53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>
      <c r="A495" s="45">
        <v>2130102</v>
      </c>
      <c r="B495" s="45" t="s">
        <v>68</v>
      </c>
      <c r="C495" s="43">
        <v>719</v>
      </c>
      <c r="D495" s="43">
        <v>959</v>
      </c>
      <c r="E495" s="64">
        <v>543.131516</v>
      </c>
      <c r="F495" s="44"/>
      <c r="G495" s="44"/>
      <c r="H495" s="53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>
      <c r="A496" s="45">
        <v>2130104</v>
      </c>
      <c r="B496" s="45" t="s">
        <v>83</v>
      </c>
      <c r="C496" s="43">
        <v>2519</v>
      </c>
      <c r="D496" s="43">
        <v>2535</v>
      </c>
      <c r="E496" s="64">
        <v>2484.995908</v>
      </c>
      <c r="F496" s="44"/>
      <c r="G496" s="44"/>
      <c r="H496" s="53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>
      <c r="A497" s="45">
        <v>2130106</v>
      </c>
      <c r="B497" s="45" t="s">
        <v>452</v>
      </c>
      <c r="C497" s="43">
        <v>619</v>
      </c>
      <c r="D497" s="43">
        <v>349</v>
      </c>
      <c r="E497" s="64">
        <v>397.733697</v>
      </c>
      <c r="F497" s="44"/>
      <c r="G497" s="44"/>
      <c r="H497" s="53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>
      <c r="A498" s="45">
        <v>2130108</v>
      </c>
      <c r="B498" s="45" t="s">
        <v>453</v>
      </c>
      <c r="C498" s="43">
        <v>262</v>
      </c>
      <c r="D498" s="43">
        <v>200</v>
      </c>
      <c r="E498" s="64">
        <v>99.715347</v>
      </c>
      <c r="F498" s="44"/>
      <c r="G498" s="44"/>
      <c r="H498" s="53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>
      <c r="A499" s="45">
        <v>2130109</v>
      </c>
      <c r="B499" s="45" t="s">
        <v>454</v>
      </c>
      <c r="C499" s="43">
        <v>73</v>
      </c>
      <c r="D499" s="43">
        <v>69</v>
      </c>
      <c r="E499" s="64">
        <v>54.3074</v>
      </c>
      <c r="F499" s="44"/>
      <c r="G499" s="44"/>
      <c r="H499" s="53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>
      <c r="A500" s="45">
        <v>2130110</v>
      </c>
      <c r="B500" s="45" t="s">
        <v>455</v>
      </c>
      <c r="C500" s="43">
        <v>66</v>
      </c>
      <c r="D500" s="43">
        <v>57</v>
      </c>
      <c r="E500" s="64">
        <v>53.60494</v>
      </c>
      <c r="F500" s="44"/>
      <c r="G500" s="44"/>
      <c r="H500" s="53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>
      <c r="A501" s="45">
        <v>2130111</v>
      </c>
      <c r="B501" s="45" t="s">
        <v>456</v>
      </c>
      <c r="C501" s="43">
        <v>11</v>
      </c>
      <c r="D501" s="43">
        <v>11</v>
      </c>
      <c r="E501" s="64">
        <v>11.08</v>
      </c>
      <c r="F501" s="44"/>
      <c r="G501" s="44"/>
      <c r="H501" s="53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>
      <c r="A502" s="45">
        <v>2130112</v>
      </c>
      <c r="B502" s="45" t="s">
        <v>457</v>
      </c>
      <c r="C502" s="43">
        <v>6</v>
      </c>
      <c r="D502" s="43">
        <v>13</v>
      </c>
      <c r="E502" s="64">
        <v>3.5</v>
      </c>
      <c r="F502" s="44"/>
      <c r="G502" s="44"/>
      <c r="H502" s="53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>
      <c r="A503" s="45">
        <v>2130122</v>
      </c>
      <c r="B503" s="45" t="s">
        <v>458</v>
      </c>
      <c r="C503" s="43">
        <v>3162</v>
      </c>
      <c r="D503" s="43">
        <v>2384</v>
      </c>
      <c r="E503" s="64">
        <v>1913.08748</v>
      </c>
      <c r="F503" s="44"/>
      <c r="G503" s="44"/>
      <c r="H503" s="53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>
      <c r="A504" s="45">
        <v>2130124</v>
      </c>
      <c r="B504" s="45" t="s">
        <v>459</v>
      </c>
      <c r="C504" s="43">
        <v>510</v>
      </c>
      <c r="D504" s="43">
        <v>2240</v>
      </c>
      <c r="E504" s="64">
        <v>1460.063748</v>
      </c>
      <c r="F504" s="44"/>
      <c r="G504" s="44"/>
      <c r="H504" s="53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>
      <c r="A505" s="45">
        <v>2130135</v>
      </c>
      <c r="B505" s="45" t="s">
        <v>460</v>
      </c>
      <c r="C505" s="43">
        <v>6</v>
      </c>
      <c r="D505" s="43">
        <v>274</v>
      </c>
      <c r="E505" s="64">
        <v>98.64</v>
      </c>
      <c r="F505" s="44"/>
      <c r="G505" s="44"/>
      <c r="H505" s="53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>
      <c r="A506" s="45">
        <v>2130199</v>
      </c>
      <c r="B506" s="45" t="s">
        <v>462</v>
      </c>
      <c r="C506" s="43">
        <v>2353</v>
      </c>
      <c r="D506" s="43">
        <v>2652</v>
      </c>
      <c r="E506" s="64">
        <v>1518.029462</v>
      </c>
      <c r="F506" s="44"/>
      <c r="G506" s="44"/>
      <c r="H506" s="53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>
      <c r="A507" s="45">
        <v>21302</v>
      </c>
      <c r="B507" s="46" t="s">
        <v>463</v>
      </c>
      <c r="C507" s="43">
        <v>7364</v>
      </c>
      <c r="D507" s="43">
        <v>8139</v>
      </c>
      <c r="E507" s="64">
        <v>9961.452554</v>
      </c>
      <c r="F507" s="44"/>
      <c r="G507" s="44"/>
      <c r="H507" s="53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>
      <c r="A508" s="45">
        <v>2130201</v>
      </c>
      <c r="B508" s="45" t="s">
        <v>67</v>
      </c>
      <c r="C508" s="43">
        <v>532</v>
      </c>
      <c r="D508" s="43">
        <v>618</v>
      </c>
      <c r="E508" s="64">
        <v>631.346239</v>
      </c>
      <c r="F508" s="44"/>
      <c r="G508" s="44"/>
      <c r="H508" s="53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>
      <c r="A509" s="45">
        <v>2130202</v>
      </c>
      <c r="B509" s="45" t="s">
        <v>68</v>
      </c>
      <c r="C509" s="43">
        <v>9</v>
      </c>
      <c r="D509" s="43">
        <v>2</v>
      </c>
      <c r="E509" s="64">
        <v>2.0563</v>
      </c>
      <c r="F509" s="44"/>
      <c r="G509" s="44"/>
      <c r="H509" s="53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>
      <c r="A510" s="45">
        <v>2130204</v>
      </c>
      <c r="B510" s="45" t="s">
        <v>464</v>
      </c>
      <c r="C510" s="43">
        <v>989</v>
      </c>
      <c r="D510" s="43">
        <v>1002</v>
      </c>
      <c r="E510" s="64">
        <v>1088.1056</v>
      </c>
      <c r="F510" s="44"/>
      <c r="G510" s="44"/>
      <c r="H510" s="53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>
      <c r="A511" s="45">
        <v>2130205</v>
      </c>
      <c r="B511" s="45" t="s">
        <v>465</v>
      </c>
      <c r="C511" s="43">
        <v>68</v>
      </c>
      <c r="D511" s="43">
        <v>62</v>
      </c>
      <c r="E511" s="64">
        <v>60.66</v>
      </c>
      <c r="F511" s="44"/>
      <c r="G511" s="44"/>
      <c r="H511" s="53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>
      <c r="A512" s="45">
        <v>2130206</v>
      </c>
      <c r="B512" s="45" t="s">
        <v>466</v>
      </c>
      <c r="C512" s="43">
        <v>1</v>
      </c>
      <c r="D512" s="43">
        <v>1</v>
      </c>
      <c r="E512" s="64">
        <v>0.6479</v>
      </c>
      <c r="F512" s="44"/>
      <c r="G512" s="44"/>
      <c r="H512" s="53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>
      <c r="A513" s="45">
        <v>2130207</v>
      </c>
      <c r="B513" s="45" t="s">
        <v>467</v>
      </c>
      <c r="C513" s="43">
        <v>38</v>
      </c>
      <c r="D513" s="43">
        <v>13</v>
      </c>
      <c r="E513" s="64">
        <v>32.658357</v>
      </c>
      <c r="F513" s="44"/>
      <c r="G513" s="44"/>
      <c r="H513" s="53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>
      <c r="A514" s="45">
        <v>2130208</v>
      </c>
      <c r="B514" s="45" t="s">
        <v>468</v>
      </c>
      <c r="C514" s="43">
        <v>61</v>
      </c>
      <c r="D514" s="43"/>
      <c r="E514" s="64"/>
      <c r="F514" s="44"/>
      <c r="G514" s="44"/>
      <c r="H514" s="53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>
      <c r="A515" s="45">
        <v>2130209</v>
      </c>
      <c r="B515" s="45" t="s">
        <v>469</v>
      </c>
      <c r="C515" s="43">
        <v>2506</v>
      </c>
      <c r="D515" s="43">
        <v>2486</v>
      </c>
      <c r="E515" s="64">
        <v>2441.505133</v>
      </c>
      <c r="F515" s="44"/>
      <c r="G515" s="44"/>
      <c r="H515" s="53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>
      <c r="A516" s="45">
        <v>2130211</v>
      </c>
      <c r="B516" s="45" t="s">
        <v>470</v>
      </c>
      <c r="C516" s="43"/>
      <c r="D516" s="43">
        <v>2</v>
      </c>
      <c r="E516" s="64">
        <v>1.0956</v>
      </c>
      <c r="F516" s="44"/>
      <c r="G516" s="44"/>
      <c r="H516" s="53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>
      <c r="A517" s="45">
        <v>2130212</v>
      </c>
      <c r="B517" s="45" t="s">
        <v>471</v>
      </c>
      <c r="C517" s="43">
        <v>40</v>
      </c>
      <c r="D517" s="43"/>
      <c r="E517" s="64">
        <v>138.606</v>
      </c>
      <c r="F517" s="44"/>
      <c r="G517" s="44"/>
      <c r="H517" s="53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>
      <c r="A518" s="45">
        <v>2130213</v>
      </c>
      <c r="B518" s="45" t="s">
        <v>472</v>
      </c>
      <c r="C518" s="43">
        <v>7</v>
      </c>
      <c r="D518" s="43">
        <v>16</v>
      </c>
      <c r="E518" s="64">
        <v>16.01955</v>
      </c>
      <c r="F518" s="44"/>
      <c r="G518" s="44"/>
      <c r="H518" s="53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>
      <c r="A519" s="45">
        <v>2130216</v>
      </c>
      <c r="B519" s="45" t="s">
        <v>473</v>
      </c>
      <c r="C519" s="43">
        <v>1</v>
      </c>
      <c r="D519" s="43"/>
      <c r="E519" s="64"/>
      <c r="F519" s="44"/>
      <c r="G519" s="44"/>
      <c r="H519" s="53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>
      <c r="A520" s="45">
        <v>2130221</v>
      </c>
      <c r="B520" s="45" t="s">
        <v>474</v>
      </c>
      <c r="C520" s="43">
        <v>7</v>
      </c>
      <c r="D520" s="43">
        <v>250</v>
      </c>
      <c r="E520" s="64">
        <v>250</v>
      </c>
      <c r="F520" s="44"/>
      <c r="G520" s="44"/>
      <c r="H520" s="53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>
      <c r="A521" s="45">
        <v>2130234</v>
      </c>
      <c r="B521" s="45" t="s">
        <v>475</v>
      </c>
      <c r="C521" s="43">
        <v>482</v>
      </c>
      <c r="D521" s="43">
        <v>1021</v>
      </c>
      <c r="E521" s="64">
        <v>1088.572</v>
      </c>
      <c r="F521" s="44"/>
      <c r="G521" s="44"/>
      <c r="H521" s="53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>
      <c r="A522" s="45">
        <v>2130299</v>
      </c>
      <c r="B522" s="45" t="s">
        <v>476</v>
      </c>
      <c r="C522" s="43">
        <v>2622</v>
      </c>
      <c r="D522" s="43">
        <v>2666</v>
      </c>
      <c r="E522" s="64">
        <v>4210.179875</v>
      </c>
      <c r="F522" s="44"/>
      <c r="G522" s="44"/>
      <c r="H522" s="53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>
      <c r="A523" s="45">
        <v>21303</v>
      </c>
      <c r="B523" s="46" t="s">
        <v>477</v>
      </c>
      <c r="C523" s="43">
        <v>8155</v>
      </c>
      <c r="D523" s="43">
        <v>4828</v>
      </c>
      <c r="E523" s="64">
        <v>4400.261141</v>
      </c>
      <c r="F523" s="44"/>
      <c r="G523" s="44"/>
      <c r="H523" s="53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>
      <c r="A524" s="45">
        <v>2130301</v>
      </c>
      <c r="B524" s="45" t="s">
        <v>67</v>
      </c>
      <c r="C524" s="43">
        <v>746</v>
      </c>
      <c r="D524" s="43">
        <v>780</v>
      </c>
      <c r="E524" s="64">
        <v>747.097051</v>
      </c>
      <c r="F524" s="44"/>
      <c r="G524" s="44"/>
      <c r="H524" s="53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>
      <c r="A525" s="45">
        <v>2130302</v>
      </c>
      <c r="B525" s="45" t="s">
        <v>68</v>
      </c>
      <c r="C525" s="43"/>
      <c r="D525" s="43">
        <v>10</v>
      </c>
      <c r="E525" s="64">
        <v>9.36</v>
      </c>
      <c r="F525" s="44"/>
      <c r="G525" s="44"/>
      <c r="H525" s="53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>
      <c r="A526" s="45">
        <v>2130304</v>
      </c>
      <c r="B526" s="45" t="s">
        <v>478</v>
      </c>
      <c r="C526" s="43">
        <v>16</v>
      </c>
      <c r="D526" s="43">
        <v>15</v>
      </c>
      <c r="E526" s="64">
        <v>14.2643</v>
      </c>
      <c r="F526" s="44"/>
      <c r="G526" s="44"/>
      <c r="H526" s="53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>
      <c r="A527" s="45">
        <v>2130305</v>
      </c>
      <c r="B527" s="45" t="s">
        <v>479</v>
      </c>
      <c r="C527" s="43">
        <v>3480</v>
      </c>
      <c r="D527" s="43">
        <v>78</v>
      </c>
      <c r="E527" s="64">
        <v>179.059204</v>
      </c>
      <c r="F527" s="44"/>
      <c r="G527" s="44"/>
      <c r="H527" s="53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>
      <c r="A528" s="45">
        <v>2130306</v>
      </c>
      <c r="B528" s="45" t="s">
        <v>480</v>
      </c>
      <c r="C528" s="43">
        <v>740</v>
      </c>
      <c r="D528" s="43">
        <v>490</v>
      </c>
      <c r="E528" s="64">
        <v>248.142</v>
      </c>
      <c r="F528" s="44"/>
      <c r="G528" s="44"/>
      <c r="H528" s="53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>
      <c r="A529" s="45">
        <v>2130309</v>
      </c>
      <c r="B529" s="45" t="s">
        <v>481</v>
      </c>
      <c r="C529" s="43">
        <v>154</v>
      </c>
      <c r="D529" s="43">
        <v>155</v>
      </c>
      <c r="E529" s="64">
        <v>145.661634</v>
      </c>
      <c r="F529" s="44"/>
      <c r="G529" s="44"/>
      <c r="H529" s="53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>
      <c r="A530" s="45">
        <v>2130310</v>
      </c>
      <c r="B530" s="45" t="s">
        <v>482</v>
      </c>
      <c r="C530" s="43">
        <v>558</v>
      </c>
      <c r="D530" s="43">
        <v>900</v>
      </c>
      <c r="E530" s="64">
        <v>895.98325</v>
      </c>
      <c r="F530" s="44"/>
      <c r="G530" s="44"/>
      <c r="H530" s="53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>
      <c r="A531" s="45">
        <v>2130311</v>
      </c>
      <c r="B531" s="45" t="s">
        <v>483</v>
      </c>
      <c r="C531" s="43">
        <v>166</v>
      </c>
      <c r="D531" s="43">
        <v>10</v>
      </c>
      <c r="E531" s="64">
        <v>9.998385</v>
      </c>
      <c r="F531" s="44"/>
      <c r="G531" s="44"/>
      <c r="H531" s="53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>
      <c r="A532" s="45">
        <v>2130312</v>
      </c>
      <c r="B532" s="45" t="s">
        <v>484</v>
      </c>
      <c r="C532" s="43">
        <v>226</v>
      </c>
      <c r="D532" s="43">
        <v>227</v>
      </c>
      <c r="E532" s="64">
        <v>25.92</v>
      </c>
      <c r="F532" s="44"/>
      <c r="G532" s="44"/>
      <c r="H532" s="53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>
      <c r="A533" s="45">
        <v>2130313</v>
      </c>
      <c r="B533" s="45" t="s">
        <v>485</v>
      </c>
      <c r="C533" s="43">
        <v>94</v>
      </c>
      <c r="D533" s="43">
        <v>124</v>
      </c>
      <c r="E533" s="64">
        <v>120.674129</v>
      </c>
      <c r="F533" s="44"/>
      <c r="G533" s="44"/>
      <c r="H533" s="53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>
      <c r="A534" s="45">
        <v>2130314</v>
      </c>
      <c r="B534" s="45" t="s">
        <v>486</v>
      </c>
      <c r="C534" s="43">
        <v>20</v>
      </c>
      <c r="D534" s="43">
        <v>208</v>
      </c>
      <c r="E534" s="64">
        <v>75.748749</v>
      </c>
      <c r="F534" s="44"/>
      <c r="G534" s="44"/>
      <c r="H534" s="53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>
      <c r="A535" s="45">
        <v>2130315</v>
      </c>
      <c r="B535" s="45" t="s">
        <v>487</v>
      </c>
      <c r="C535" s="43">
        <v>4</v>
      </c>
      <c r="D535" s="43">
        <v>4</v>
      </c>
      <c r="E535" s="64">
        <v>4</v>
      </c>
      <c r="F535" s="44"/>
      <c r="G535" s="44"/>
      <c r="H535" s="53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>
      <c r="A536" s="45">
        <v>2130317</v>
      </c>
      <c r="B536" s="45" t="s">
        <v>488</v>
      </c>
      <c r="C536" s="43">
        <v>461</v>
      </c>
      <c r="D536" s="43">
        <v>469</v>
      </c>
      <c r="E536" s="64">
        <v>446.638558</v>
      </c>
      <c r="F536" s="44"/>
      <c r="G536" s="44"/>
      <c r="H536" s="53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>
      <c r="A537" s="45">
        <v>2130321</v>
      </c>
      <c r="B537" s="45" t="s">
        <v>489</v>
      </c>
      <c r="C537" s="43"/>
      <c r="D537" s="43">
        <v>940</v>
      </c>
      <c r="E537" s="64">
        <v>940</v>
      </c>
      <c r="F537" s="44"/>
      <c r="G537" s="44"/>
      <c r="H537" s="53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>
      <c r="A538" s="45">
        <v>2130322</v>
      </c>
      <c r="B538" s="45" t="s">
        <v>490</v>
      </c>
      <c r="C538" s="43">
        <v>1</v>
      </c>
      <c r="D538" s="43"/>
      <c r="E538" s="64">
        <v>0</v>
      </c>
      <c r="F538" s="44"/>
      <c r="G538" s="44"/>
      <c r="H538" s="53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>
      <c r="A539" s="45">
        <v>2130399</v>
      </c>
      <c r="B539" s="45" t="s">
        <v>491</v>
      </c>
      <c r="C539" s="43">
        <v>1489</v>
      </c>
      <c r="D539" s="43">
        <v>418</v>
      </c>
      <c r="E539" s="64">
        <v>537.713881</v>
      </c>
      <c r="F539" s="44"/>
      <c r="G539" s="44"/>
      <c r="H539" s="53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>
      <c r="A540" s="45">
        <v>21305</v>
      </c>
      <c r="B540" s="46" t="s">
        <v>492</v>
      </c>
      <c r="C540" s="43">
        <v>170</v>
      </c>
      <c r="D540" s="43">
        <v>455</v>
      </c>
      <c r="E540" s="64">
        <v>227.3872</v>
      </c>
      <c r="F540" s="44"/>
      <c r="G540" s="44"/>
      <c r="H540" s="53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>
      <c r="A541" s="45">
        <v>2130506</v>
      </c>
      <c r="B541" s="45" t="s">
        <v>493</v>
      </c>
      <c r="C541" s="43">
        <v>100</v>
      </c>
      <c r="D541" s="43"/>
      <c r="E541" s="64">
        <v>0</v>
      </c>
      <c r="F541" s="44"/>
      <c r="G541" s="44"/>
      <c r="H541" s="53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>
      <c r="A542" s="45">
        <v>2130507</v>
      </c>
      <c r="B542" s="45" t="s">
        <v>494</v>
      </c>
      <c r="C542" s="43"/>
      <c r="D542" s="43">
        <v>20</v>
      </c>
      <c r="E542" s="64">
        <v>9.2872</v>
      </c>
      <c r="F542" s="44"/>
      <c r="G542" s="44"/>
      <c r="H542" s="53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>
      <c r="A543" s="45">
        <v>2130599</v>
      </c>
      <c r="B543" s="45" t="s">
        <v>495</v>
      </c>
      <c r="C543" s="43">
        <v>70</v>
      </c>
      <c r="D543" s="43">
        <v>435</v>
      </c>
      <c r="E543" s="64">
        <v>218.1</v>
      </c>
      <c r="F543" s="44"/>
      <c r="G543" s="44"/>
      <c r="H543" s="53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>
      <c r="A544" s="45">
        <v>21306</v>
      </c>
      <c r="B544" s="46" t="s">
        <v>496</v>
      </c>
      <c r="C544" s="43">
        <v>1732</v>
      </c>
      <c r="D544" s="43">
        <v>500</v>
      </c>
      <c r="E544" s="64">
        <v>0</v>
      </c>
      <c r="F544" s="44"/>
      <c r="G544" s="44"/>
      <c r="H544" s="53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>
      <c r="A545" s="45">
        <v>2130602</v>
      </c>
      <c r="B545" s="45" t="s">
        <v>497</v>
      </c>
      <c r="C545" s="43">
        <v>1680</v>
      </c>
      <c r="D545" s="43">
        <v>500</v>
      </c>
      <c r="E545" s="64">
        <v>0</v>
      </c>
      <c r="F545" s="44"/>
      <c r="G545" s="44"/>
      <c r="H545" s="53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>
      <c r="A546" s="45">
        <v>2130699</v>
      </c>
      <c r="B546" s="45" t="s">
        <v>498</v>
      </c>
      <c r="C546" s="43">
        <v>52</v>
      </c>
      <c r="D546" s="43"/>
      <c r="E546" s="64">
        <v>0</v>
      </c>
      <c r="F546" s="44"/>
      <c r="G546" s="44"/>
      <c r="H546" s="53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>
      <c r="A547" s="45">
        <v>21307</v>
      </c>
      <c r="B547" s="46" t="s">
        <v>499</v>
      </c>
      <c r="C547" s="43">
        <v>1920</v>
      </c>
      <c r="D547" s="43">
        <v>8679</v>
      </c>
      <c r="E547" s="64">
        <v>2129.81478</v>
      </c>
      <c r="F547" s="44"/>
      <c r="G547" s="44"/>
      <c r="H547" s="53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>
      <c r="A548" s="45">
        <v>2130701</v>
      </c>
      <c r="B548" s="45" t="s">
        <v>500</v>
      </c>
      <c r="C548" s="43">
        <v>718</v>
      </c>
      <c r="D548" s="43">
        <v>3440</v>
      </c>
      <c r="E548" s="64">
        <v>601.94</v>
      </c>
      <c r="F548" s="44"/>
      <c r="G548" s="44"/>
      <c r="H548" s="53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>
      <c r="A549" s="45">
        <v>2130705</v>
      </c>
      <c r="B549" s="45" t="s">
        <v>501</v>
      </c>
      <c r="C549" s="43">
        <v>1189</v>
      </c>
      <c r="D549" s="43">
        <v>4989</v>
      </c>
      <c r="E549" s="64">
        <v>1115.27478</v>
      </c>
      <c r="F549" s="44"/>
      <c r="G549" s="44"/>
      <c r="H549" s="53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>
      <c r="A550" s="45">
        <v>2130799</v>
      </c>
      <c r="B550" s="45" t="s">
        <v>502</v>
      </c>
      <c r="C550" s="43">
        <v>13</v>
      </c>
      <c r="D550" s="43">
        <v>250</v>
      </c>
      <c r="E550" s="64">
        <v>412.6</v>
      </c>
      <c r="F550" s="44"/>
      <c r="G550" s="44"/>
      <c r="H550" s="53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>
      <c r="A551" s="45">
        <v>21308</v>
      </c>
      <c r="B551" s="46" t="s">
        <v>503</v>
      </c>
      <c r="C551" s="43">
        <v>2500</v>
      </c>
      <c r="D551" s="43"/>
      <c r="E551" s="64">
        <v>0</v>
      </c>
      <c r="F551" s="44"/>
      <c r="G551" s="44"/>
      <c r="H551" s="53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>
      <c r="A552" s="45">
        <v>2130899</v>
      </c>
      <c r="B552" s="45" t="s">
        <v>504</v>
      </c>
      <c r="C552" s="43">
        <v>2500</v>
      </c>
      <c r="D552" s="43"/>
      <c r="E552" s="64">
        <v>0</v>
      </c>
      <c r="F552" s="44"/>
      <c r="G552" s="44"/>
      <c r="H552" s="53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>
      <c r="A553" s="45">
        <v>21399</v>
      </c>
      <c r="B553" s="46" t="s">
        <v>505</v>
      </c>
      <c r="C553" s="43">
        <v>107</v>
      </c>
      <c r="D553" s="43">
        <v>260</v>
      </c>
      <c r="E553" s="64">
        <v>2721.2699</v>
      </c>
      <c r="F553" s="44"/>
      <c r="G553" s="44"/>
      <c r="H553" s="53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>
      <c r="A554" s="45">
        <v>2139999</v>
      </c>
      <c r="B554" s="45" t="s">
        <v>506</v>
      </c>
      <c r="C554" s="43">
        <v>107</v>
      </c>
      <c r="D554" s="43">
        <v>260</v>
      </c>
      <c r="E554" s="64">
        <v>2721.2699</v>
      </c>
      <c r="F554" s="44"/>
      <c r="G554" s="44"/>
      <c r="H554" s="53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>
      <c r="A555" s="45">
        <v>214</v>
      </c>
      <c r="B555" s="46" t="s">
        <v>507</v>
      </c>
      <c r="C555" s="43">
        <v>21344</v>
      </c>
      <c r="D555" s="43">
        <v>24668</v>
      </c>
      <c r="E555" s="64">
        <v>20839.628583</v>
      </c>
      <c r="F555" s="44">
        <f>E555/D555</f>
        <v>0.844804142330144</v>
      </c>
      <c r="G555" s="44">
        <f>E555/C555-1</f>
        <v>-0.0236305948744377</v>
      </c>
      <c r="H555" s="53" t="s">
        <v>508</v>
      </c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>
      <c r="A556" s="45">
        <v>21401</v>
      </c>
      <c r="B556" s="46" t="s">
        <v>509</v>
      </c>
      <c r="C556" s="43">
        <v>15086</v>
      </c>
      <c r="D556" s="43">
        <v>16139</v>
      </c>
      <c r="E556" s="64">
        <v>11665.197755</v>
      </c>
      <c r="F556" s="44"/>
      <c r="G556" s="44"/>
      <c r="H556" s="53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>
      <c r="A557" s="45">
        <v>2140101</v>
      </c>
      <c r="B557" s="45" t="s">
        <v>67</v>
      </c>
      <c r="C557" s="43">
        <v>289</v>
      </c>
      <c r="D557" s="43">
        <v>325</v>
      </c>
      <c r="E557" s="64">
        <v>339.932046</v>
      </c>
      <c r="F557" s="44"/>
      <c r="G557" s="44"/>
      <c r="H557" s="53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>
      <c r="A558" s="45">
        <v>2140102</v>
      </c>
      <c r="B558" s="45" t="s">
        <v>68</v>
      </c>
      <c r="C558" s="43">
        <v>5</v>
      </c>
      <c r="D558" s="43">
        <v>7</v>
      </c>
      <c r="E558" s="64">
        <v>5.8199</v>
      </c>
      <c r="F558" s="44"/>
      <c r="G558" s="44"/>
      <c r="H558" s="53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>
      <c r="A559" s="45">
        <v>2140106</v>
      </c>
      <c r="B559" s="45" t="s">
        <v>510</v>
      </c>
      <c r="C559" s="43">
        <v>3061</v>
      </c>
      <c r="D559" s="43">
        <v>3657</v>
      </c>
      <c r="E559" s="64">
        <v>1207.3432</v>
      </c>
      <c r="F559" s="44"/>
      <c r="G559" s="44"/>
      <c r="H559" s="53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>
      <c r="A560" s="45">
        <v>2140112</v>
      </c>
      <c r="B560" s="45" t="s">
        <v>511</v>
      </c>
      <c r="C560" s="43">
        <v>1433</v>
      </c>
      <c r="D560" s="43">
        <v>1055</v>
      </c>
      <c r="E560" s="64">
        <v>982.455413</v>
      </c>
      <c r="F560" s="44"/>
      <c r="G560" s="44"/>
      <c r="H560" s="53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>
      <c r="A561" s="45">
        <v>2140199</v>
      </c>
      <c r="B561" s="45" t="s">
        <v>512</v>
      </c>
      <c r="C561" s="43">
        <v>10299</v>
      </c>
      <c r="D561" s="43">
        <v>11095</v>
      </c>
      <c r="E561" s="64">
        <v>9129.647196</v>
      </c>
      <c r="F561" s="44"/>
      <c r="G561" s="44"/>
      <c r="H561" s="53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>
      <c r="A562" s="45">
        <v>21404</v>
      </c>
      <c r="B562" s="46" t="s">
        <v>513</v>
      </c>
      <c r="C562" s="43">
        <v>2263</v>
      </c>
      <c r="D562" s="43">
        <v>2250</v>
      </c>
      <c r="E562" s="64">
        <v>2895.430828</v>
      </c>
      <c r="F562" s="44"/>
      <c r="G562" s="44"/>
      <c r="H562" s="53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>
      <c r="A563" s="45">
        <v>2140401</v>
      </c>
      <c r="B563" s="45" t="s">
        <v>514</v>
      </c>
      <c r="C563" s="43">
        <v>545</v>
      </c>
      <c r="D563" s="43">
        <v>1111</v>
      </c>
      <c r="E563" s="64">
        <v>1240.74</v>
      </c>
      <c r="F563" s="44"/>
      <c r="G563" s="44"/>
      <c r="H563" s="53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>
      <c r="A564" s="45">
        <v>2140402</v>
      </c>
      <c r="B564" s="45" t="s">
        <v>515</v>
      </c>
      <c r="C564" s="43">
        <v>602</v>
      </c>
      <c r="D564" s="43">
        <v>198</v>
      </c>
      <c r="E564" s="64">
        <v>721.337828</v>
      </c>
      <c r="F564" s="44"/>
      <c r="G564" s="44"/>
      <c r="H564" s="53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>
      <c r="A565" s="45">
        <v>2140403</v>
      </c>
      <c r="B565" s="45" t="s">
        <v>516</v>
      </c>
      <c r="C565" s="43">
        <v>1111</v>
      </c>
      <c r="D565" s="43">
        <v>206</v>
      </c>
      <c r="E565" s="64">
        <v>214.923</v>
      </c>
      <c r="F565" s="44"/>
      <c r="G565" s="44"/>
      <c r="H565" s="53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>
      <c r="A566" s="45">
        <v>2140499</v>
      </c>
      <c r="B566" s="45" t="s">
        <v>517</v>
      </c>
      <c r="C566" s="43">
        <v>4</v>
      </c>
      <c r="D566" s="43">
        <v>735</v>
      </c>
      <c r="E566" s="64">
        <v>718.43</v>
      </c>
      <c r="F566" s="44"/>
      <c r="G566" s="44"/>
      <c r="H566" s="53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>
      <c r="A567" s="45">
        <v>21406</v>
      </c>
      <c r="B567" s="46" t="s">
        <v>518</v>
      </c>
      <c r="C567" s="43">
        <v>3766</v>
      </c>
      <c r="D567" s="43">
        <v>6279</v>
      </c>
      <c r="E567" s="64">
        <v>6279</v>
      </c>
      <c r="F567" s="44"/>
      <c r="G567" s="44"/>
      <c r="H567" s="53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>
      <c r="A568" s="45">
        <v>2140601</v>
      </c>
      <c r="B568" s="45" t="s">
        <v>519</v>
      </c>
      <c r="C568" s="43">
        <v>3198</v>
      </c>
      <c r="D568" s="43">
        <v>6090</v>
      </c>
      <c r="E568" s="64">
        <v>6090</v>
      </c>
      <c r="F568" s="44"/>
      <c r="G568" s="44"/>
      <c r="H568" s="53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>
      <c r="A569" s="45">
        <v>2140602</v>
      </c>
      <c r="B569" s="45" t="s">
        <v>520</v>
      </c>
      <c r="C569" s="43"/>
      <c r="D569" s="43">
        <v>189</v>
      </c>
      <c r="E569" s="64">
        <v>189</v>
      </c>
      <c r="F569" s="44"/>
      <c r="G569" s="44"/>
      <c r="H569" s="53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>
      <c r="A570" s="45">
        <v>2140699</v>
      </c>
      <c r="B570" s="45" t="s">
        <v>521</v>
      </c>
      <c r="C570" s="43">
        <v>568</v>
      </c>
      <c r="D570" s="43"/>
      <c r="E570" s="64">
        <v>0</v>
      </c>
      <c r="F570" s="44"/>
      <c r="G570" s="44"/>
      <c r="H570" s="53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>
      <c r="A571" s="45">
        <v>21499</v>
      </c>
      <c r="B571" s="46" t="s">
        <v>522</v>
      </c>
      <c r="C571" s="43">
        <v>229</v>
      </c>
      <c r="D571" s="43"/>
      <c r="E571" s="64">
        <v>0</v>
      </c>
      <c r="F571" s="44"/>
      <c r="G571" s="44"/>
      <c r="H571" s="53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>
      <c r="A572" s="45">
        <v>2149999</v>
      </c>
      <c r="B572" s="45" t="s">
        <v>523</v>
      </c>
      <c r="C572" s="43">
        <v>229</v>
      </c>
      <c r="D572" s="43"/>
      <c r="E572" s="64">
        <v>0</v>
      </c>
      <c r="F572" s="44"/>
      <c r="G572" s="44"/>
      <c r="H572" s="53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>
      <c r="A573" s="45">
        <v>215</v>
      </c>
      <c r="B573" s="46" t="s">
        <v>524</v>
      </c>
      <c r="C573" s="43">
        <v>14717</v>
      </c>
      <c r="D573" s="43">
        <v>10392</v>
      </c>
      <c r="E573" s="64">
        <v>5713.180092</v>
      </c>
      <c r="F573" s="44">
        <f>E573/D573</f>
        <v>0.549767137413395</v>
      </c>
      <c r="G573" s="44">
        <f>E573/C573-1</f>
        <v>-0.611797235034314</v>
      </c>
      <c r="H573" s="53" t="s">
        <v>525</v>
      </c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>
      <c r="A574" s="45">
        <v>21501</v>
      </c>
      <c r="B574" s="46" t="s">
        <v>526</v>
      </c>
      <c r="C574" s="43">
        <v>14</v>
      </c>
      <c r="D574" s="43"/>
      <c r="E574" s="64">
        <v>0</v>
      </c>
      <c r="F574" s="44"/>
      <c r="G574" s="44"/>
      <c r="H574" s="53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>
      <c r="A575" s="45">
        <v>2150101</v>
      </c>
      <c r="B575" s="45" t="s">
        <v>67</v>
      </c>
      <c r="C575" s="43">
        <v>14</v>
      </c>
      <c r="D575" s="43"/>
      <c r="E575" s="64">
        <v>0</v>
      </c>
      <c r="F575" s="44"/>
      <c r="G575" s="44"/>
      <c r="H575" s="53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>
      <c r="A576" s="45">
        <v>21502</v>
      </c>
      <c r="B576" s="46" t="s">
        <v>527</v>
      </c>
      <c r="C576" s="43">
        <v>800</v>
      </c>
      <c r="D576" s="43">
        <v>4834</v>
      </c>
      <c r="E576" s="64">
        <v>2625</v>
      </c>
      <c r="F576" s="44"/>
      <c r="G576" s="44"/>
      <c r="H576" s="53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>
      <c r="A577" s="45">
        <v>2150205</v>
      </c>
      <c r="B577" s="45" t="s">
        <v>528</v>
      </c>
      <c r="C577" s="43"/>
      <c r="D577" s="43">
        <v>4834</v>
      </c>
      <c r="E577" s="64">
        <v>1238</v>
      </c>
      <c r="F577" s="44"/>
      <c r="G577" s="44"/>
      <c r="H577" s="53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>
      <c r="A578" s="45">
        <v>2150299</v>
      </c>
      <c r="B578" s="45" t="s">
        <v>529</v>
      </c>
      <c r="C578" s="43">
        <v>800</v>
      </c>
      <c r="D578" s="43"/>
      <c r="E578" s="64">
        <v>1387</v>
      </c>
      <c r="F578" s="44"/>
      <c r="G578" s="44"/>
      <c r="H578" s="53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>
      <c r="A579" s="45">
        <v>21503</v>
      </c>
      <c r="B579" s="46" t="s">
        <v>530</v>
      </c>
      <c r="C579" s="43">
        <v>1833</v>
      </c>
      <c r="D579" s="43">
        <v>854</v>
      </c>
      <c r="E579" s="64">
        <v>855.22274</v>
      </c>
      <c r="F579" s="44"/>
      <c r="G579" s="44"/>
      <c r="H579" s="53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>
      <c r="A580" s="45">
        <v>2150301</v>
      </c>
      <c r="B580" s="45" t="s">
        <v>67</v>
      </c>
      <c r="C580" s="43">
        <v>358</v>
      </c>
      <c r="D580" s="43">
        <v>376</v>
      </c>
      <c r="E580" s="64">
        <v>371.99642</v>
      </c>
      <c r="F580" s="44"/>
      <c r="G580" s="44"/>
      <c r="H580" s="53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>
      <c r="A581" s="45">
        <v>2150302</v>
      </c>
      <c r="B581" s="45" t="s">
        <v>68</v>
      </c>
      <c r="C581" s="43">
        <v>68</v>
      </c>
      <c r="D581" s="43">
        <v>20</v>
      </c>
      <c r="E581" s="64">
        <v>14.60475</v>
      </c>
      <c r="F581" s="44"/>
      <c r="G581" s="44"/>
      <c r="H581" s="53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>
      <c r="A582" s="45">
        <v>2150399</v>
      </c>
      <c r="B582" s="45" t="s">
        <v>531</v>
      </c>
      <c r="C582" s="43">
        <v>1407</v>
      </c>
      <c r="D582" s="43">
        <v>458</v>
      </c>
      <c r="E582" s="64">
        <v>468.62157</v>
      </c>
      <c r="F582" s="44"/>
      <c r="G582" s="44"/>
      <c r="H582" s="53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>
      <c r="A583" s="45">
        <v>21505</v>
      </c>
      <c r="B583" s="46" t="s">
        <v>532</v>
      </c>
      <c r="C583" s="43">
        <v>719</v>
      </c>
      <c r="D583" s="43">
        <v>3059</v>
      </c>
      <c r="E583" s="64">
        <v>1640.68123</v>
      </c>
      <c r="F583" s="44"/>
      <c r="G583" s="44"/>
      <c r="H583" s="53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>
      <c r="A584" s="45">
        <v>2150501</v>
      </c>
      <c r="B584" s="45" t="s">
        <v>67</v>
      </c>
      <c r="C584" s="43">
        <v>516</v>
      </c>
      <c r="D584" s="43">
        <v>572</v>
      </c>
      <c r="E584" s="64">
        <v>605.011733</v>
      </c>
      <c r="F584" s="44"/>
      <c r="G584" s="44"/>
      <c r="H584" s="53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>
      <c r="A585" s="45">
        <v>2150502</v>
      </c>
      <c r="B585" s="45" t="s">
        <v>68</v>
      </c>
      <c r="C585" s="43">
        <v>126</v>
      </c>
      <c r="D585" s="43">
        <v>53</v>
      </c>
      <c r="E585" s="64">
        <v>39.546003</v>
      </c>
      <c r="F585" s="44"/>
      <c r="G585" s="44"/>
      <c r="H585" s="53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>
      <c r="A586" s="45">
        <v>2150510</v>
      </c>
      <c r="B586" s="45" t="s">
        <v>533</v>
      </c>
      <c r="C586" s="43"/>
      <c r="D586" s="43">
        <v>2365</v>
      </c>
      <c r="E586" s="64">
        <v>947.6199</v>
      </c>
      <c r="F586" s="44"/>
      <c r="G586" s="44"/>
      <c r="H586" s="53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>
      <c r="A587" s="45">
        <v>2150599</v>
      </c>
      <c r="B587" s="45" t="s">
        <v>534</v>
      </c>
      <c r="C587" s="43">
        <v>77</v>
      </c>
      <c r="D587" s="43">
        <v>69</v>
      </c>
      <c r="E587" s="64">
        <v>48.503594</v>
      </c>
      <c r="F587" s="44"/>
      <c r="G587" s="44"/>
      <c r="H587" s="53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>
      <c r="A588" s="45">
        <v>21506</v>
      </c>
      <c r="B588" s="46" t="s">
        <v>535</v>
      </c>
      <c r="C588" s="43">
        <v>694</v>
      </c>
      <c r="D588" s="43"/>
      <c r="E588" s="64"/>
      <c r="F588" s="44"/>
      <c r="G588" s="44"/>
      <c r="H588" s="53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>
      <c r="A589" s="45">
        <v>2150601</v>
      </c>
      <c r="B589" s="45" t="s">
        <v>67</v>
      </c>
      <c r="C589" s="43">
        <v>496</v>
      </c>
      <c r="D589" s="43"/>
      <c r="E589" s="64"/>
      <c r="F589" s="44"/>
      <c r="G589" s="44"/>
      <c r="H589" s="53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>
      <c r="A590" s="45">
        <v>2150602</v>
      </c>
      <c r="B590" s="45" t="s">
        <v>68</v>
      </c>
      <c r="C590" s="43">
        <v>15</v>
      </c>
      <c r="D590" s="43"/>
      <c r="E590" s="64"/>
      <c r="F590" s="44"/>
      <c r="G590" s="44"/>
      <c r="H590" s="53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>
      <c r="A591" s="45">
        <v>2150699</v>
      </c>
      <c r="B591" s="45" t="s">
        <v>536</v>
      </c>
      <c r="C591" s="43">
        <v>183</v>
      </c>
      <c r="D591" s="43"/>
      <c r="E591" s="64"/>
      <c r="F591" s="44"/>
      <c r="G591" s="44"/>
      <c r="H591" s="53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>
      <c r="A592" s="45">
        <v>21507</v>
      </c>
      <c r="B592" s="46" t="s">
        <v>537</v>
      </c>
      <c r="C592" s="43"/>
      <c r="D592" s="43">
        <v>110</v>
      </c>
      <c r="E592" s="64">
        <v>121.960308</v>
      </c>
      <c r="F592" s="44"/>
      <c r="G592" s="44"/>
      <c r="H592" s="53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>
      <c r="A593" s="45">
        <v>2150701</v>
      </c>
      <c r="B593" s="45" t="s">
        <v>67</v>
      </c>
      <c r="C593" s="43"/>
      <c r="D593" s="43">
        <v>23</v>
      </c>
      <c r="E593" s="64">
        <v>43.234163</v>
      </c>
      <c r="F593" s="44"/>
      <c r="G593" s="44"/>
      <c r="H593" s="53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>
      <c r="A594" s="45">
        <v>2150799</v>
      </c>
      <c r="B594" s="45" t="s">
        <v>538</v>
      </c>
      <c r="C594" s="43"/>
      <c r="D594" s="43">
        <v>87</v>
      </c>
      <c r="E594" s="64">
        <v>78.726145</v>
      </c>
      <c r="F594" s="44"/>
      <c r="G594" s="44"/>
      <c r="H594" s="53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>
      <c r="A595" s="45">
        <v>21508</v>
      </c>
      <c r="B595" s="46" t="s">
        <v>539</v>
      </c>
      <c r="C595" s="43">
        <v>10657</v>
      </c>
      <c r="D595" s="43">
        <v>1535</v>
      </c>
      <c r="E595" s="64">
        <v>470.315814</v>
      </c>
      <c r="F595" s="44"/>
      <c r="G595" s="44"/>
      <c r="H595" s="53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>
      <c r="A596" s="45">
        <v>2150801</v>
      </c>
      <c r="B596" s="45" t="s">
        <v>67</v>
      </c>
      <c r="C596" s="43">
        <v>140</v>
      </c>
      <c r="D596" s="43">
        <v>148</v>
      </c>
      <c r="E596" s="64">
        <v>134.259708</v>
      </c>
      <c r="F596" s="44"/>
      <c r="G596" s="44"/>
      <c r="H596" s="53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>
      <c r="A597" s="45">
        <v>2150802</v>
      </c>
      <c r="B597" s="45" t="s">
        <v>68</v>
      </c>
      <c r="C597" s="43">
        <v>271</v>
      </c>
      <c r="D597" s="43">
        <v>372</v>
      </c>
      <c r="E597" s="64">
        <v>195.857882</v>
      </c>
      <c r="F597" s="44"/>
      <c r="G597" s="44"/>
      <c r="H597" s="53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>
      <c r="A598" s="45">
        <v>2150899</v>
      </c>
      <c r="B598" s="45" t="s">
        <v>540</v>
      </c>
      <c r="C598" s="43">
        <v>10246</v>
      </c>
      <c r="D598" s="43">
        <v>1015</v>
      </c>
      <c r="E598" s="64">
        <v>140.198224</v>
      </c>
      <c r="F598" s="44"/>
      <c r="G598" s="44"/>
      <c r="H598" s="53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>
      <c r="A599" s="45">
        <v>216</v>
      </c>
      <c r="B599" s="46" t="s">
        <v>541</v>
      </c>
      <c r="C599" s="43">
        <v>52794</v>
      </c>
      <c r="D599" s="43">
        <v>22584</v>
      </c>
      <c r="E599" s="64">
        <v>2048.486332</v>
      </c>
      <c r="F599" s="44">
        <f>E599/D599</f>
        <v>0.0907052042153737</v>
      </c>
      <c r="G599" s="44">
        <f>E599/C599-1</f>
        <v>-0.961198501117551</v>
      </c>
      <c r="H599" s="53" t="s">
        <v>525</v>
      </c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>
      <c r="A600" s="45">
        <v>21602</v>
      </c>
      <c r="B600" s="46" t="s">
        <v>542</v>
      </c>
      <c r="C600" s="43">
        <v>350</v>
      </c>
      <c r="D600" s="43">
        <v>347</v>
      </c>
      <c r="E600" s="64">
        <v>363.027232</v>
      </c>
      <c r="F600" s="44"/>
      <c r="G600" s="44"/>
      <c r="H600" s="53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>
      <c r="A601" s="45">
        <v>2160201</v>
      </c>
      <c r="B601" s="45" t="s">
        <v>67</v>
      </c>
      <c r="C601" s="43">
        <v>340</v>
      </c>
      <c r="D601" s="43">
        <v>347</v>
      </c>
      <c r="E601" s="64">
        <v>363.027232</v>
      </c>
      <c r="F601" s="44"/>
      <c r="G601" s="44"/>
      <c r="H601" s="53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>
      <c r="A602" s="45">
        <v>2160217</v>
      </c>
      <c r="B602" s="45" t="s">
        <v>543</v>
      </c>
      <c r="C602" s="43">
        <v>10</v>
      </c>
      <c r="D602" s="43"/>
      <c r="E602" s="64">
        <v>0</v>
      </c>
      <c r="F602" s="44"/>
      <c r="G602" s="44"/>
      <c r="H602" s="53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>
      <c r="A603" s="45">
        <v>21605</v>
      </c>
      <c r="B603" s="46" t="s">
        <v>544</v>
      </c>
      <c r="C603" s="43">
        <v>1180</v>
      </c>
      <c r="D603" s="43"/>
      <c r="E603" s="64"/>
      <c r="F603" s="44"/>
      <c r="G603" s="44"/>
      <c r="H603" s="53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>
      <c r="A604" s="45">
        <v>2160501</v>
      </c>
      <c r="B604" s="45" t="s">
        <v>67</v>
      </c>
      <c r="C604" s="43">
        <v>271</v>
      </c>
      <c r="D604" s="43"/>
      <c r="E604" s="64"/>
      <c r="F604" s="44"/>
      <c r="G604" s="44"/>
      <c r="H604" s="53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>
      <c r="A605" s="45">
        <v>2160502</v>
      </c>
      <c r="B605" s="45" t="s">
        <v>68</v>
      </c>
      <c r="C605" s="43">
        <v>4</v>
      </c>
      <c r="D605" s="43"/>
      <c r="E605" s="64"/>
      <c r="F605" s="44"/>
      <c r="G605" s="44"/>
      <c r="H605" s="53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>
      <c r="A606" s="45">
        <v>2160504</v>
      </c>
      <c r="B606" s="45" t="s">
        <v>275</v>
      </c>
      <c r="C606" s="43">
        <v>319</v>
      </c>
      <c r="D606" s="43"/>
      <c r="E606" s="64"/>
      <c r="F606" s="44"/>
      <c r="G606" s="44"/>
      <c r="H606" s="53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>
      <c r="A607" s="45">
        <v>2160505</v>
      </c>
      <c r="B607" s="45" t="s">
        <v>545</v>
      </c>
      <c r="C607" s="43">
        <v>6</v>
      </c>
      <c r="D607" s="43"/>
      <c r="E607" s="64"/>
      <c r="F607" s="44"/>
      <c r="G607" s="44"/>
      <c r="H607" s="53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>
      <c r="A608" s="45">
        <v>2160599</v>
      </c>
      <c r="B608" s="45" t="s">
        <v>546</v>
      </c>
      <c r="C608" s="43">
        <v>580</v>
      </c>
      <c r="D608" s="43"/>
      <c r="E608" s="64"/>
      <c r="F608" s="44"/>
      <c r="G608" s="44"/>
      <c r="H608" s="53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>
      <c r="A609" s="45">
        <v>21606</v>
      </c>
      <c r="B609" s="46" t="s">
        <v>547</v>
      </c>
      <c r="C609" s="43">
        <v>4504</v>
      </c>
      <c r="D609" s="43">
        <v>4620</v>
      </c>
      <c r="E609" s="64">
        <v>1228.4258</v>
      </c>
      <c r="F609" s="44"/>
      <c r="G609" s="44"/>
      <c r="H609" s="53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>
      <c r="A610" s="45">
        <v>2160699</v>
      </c>
      <c r="B610" s="45" t="s">
        <v>548</v>
      </c>
      <c r="C610" s="43">
        <v>4504</v>
      </c>
      <c r="D610" s="43">
        <v>4620</v>
      </c>
      <c r="E610" s="64">
        <v>1228.4258</v>
      </c>
      <c r="F610" s="44"/>
      <c r="G610" s="44"/>
      <c r="H610" s="53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>
      <c r="A611" s="45">
        <v>21699</v>
      </c>
      <c r="B611" s="46" t="s">
        <v>549</v>
      </c>
      <c r="C611" s="43">
        <v>46760</v>
      </c>
      <c r="D611" s="43">
        <v>17617</v>
      </c>
      <c r="E611" s="64">
        <v>457.0333</v>
      </c>
      <c r="F611" s="44"/>
      <c r="G611" s="44"/>
      <c r="H611" s="53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>
      <c r="A612" s="45">
        <v>2169999</v>
      </c>
      <c r="B612" s="45" t="s">
        <v>550</v>
      </c>
      <c r="C612" s="43">
        <v>46760</v>
      </c>
      <c r="D612" s="43">
        <v>17617</v>
      </c>
      <c r="E612" s="64">
        <v>457.0333</v>
      </c>
      <c r="F612" s="44"/>
      <c r="G612" s="44"/>
      <c r="H612" s="53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>
      <c r="A613" s="45">
        <v>217</v>
      </c>
      <c r="B613" s="46" t="s">
        <v>551</v>
      </c>
      <c r="C613" s="43">
        <v>5444</v>
      </c>
      <c r="D613" s="43">
        <v>2613</v>
      </c>
      <c r="E613" s="64">
        <v>310.842184</v>
      </c>
      <c r="F613" s="44">
        <f>E613/D613</f>
        <v>0.118959886720245</v>
      </c>
      <c r="G613" s="44">
        <f>E613/C613-1</f>
        <v>-0.942901876561352</v>
      </c>
      <c r="H613" s="53" t="s">
        <v>525</v>
      </c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>
      <c r="A614" s="45">
        <v>21701</v>
      </c>
      <c r="B614" s="46" t="s">
        <v>552</v>
      </c>
      <c r="C614" s="43">
        <v>66</v>
      </c>
      <c r="D614" s="43">
        <v>104</v>
      </c>
      <c r="E614" s="64">
        <v>98.374864</v>
      </c>
      <c r="F614" s="44"/>
      <c r="G614" s="44"/>
      <c r="H614" s="53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>
      <c r="A615" s="45">
        <v>2170102</v>
      </c>
      <c r="B615" s="45" t="s">
        <v>68</v>
      </c>
      <c r="C615" s="43">
        <v>5</v>
      </c>
      <c r="D615" s="43">
        <v>4</v>
      </c>
      <c r="E615" s="64">
        <v>3.573301</v>
      </c>
      <c r="F615" s="44"/>
      <c r="G615" s="44"/>
      <c r="H615" s="53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>
      <c r="A616" s="45">
        <v>2170150</v>
      </c>
      <c r="B616" s="45" t="s">
        <v>83</v>
      </c>
      <c r="C616" s="43">
        <v>62</v>
      </c>
      <c r="D616" s="43">
        <v>71</v>
      </c>
      <c r="E616" s="64">
        <v>67.216159</v>
      </c>
      <c r="F616" s="44"/>
      <c r="G616" s="44"/>
      <c r="H616" s="53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>
      <c r="A617" s="45">
        <v>2170199</v>
      </c>
      <c r="B617" s="45" t="s">
        <v>553</v>
      </c>
      <c r="C617" s="43"/>
      <c r="D617" s="43">
        <v>29</v>
      </c>
      <c r="E617" s="64">
        <v>27.585404</v>
      </c>
      <c r="F617" s="44"/>
      <c r="G617" s="44"/>
      <c r="H617" s="53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>
      <c r="A618" s="45">
        <v>21703</v>
      </c>
      <c r="B618" s="46" t="s">
        <v>554</v>
      </c>
      <c r="C618" s="43">
        <v>34</v>
      </c>
      <c r="D618" s="43">
        <v>25</v>
      </c>
      <c r="E618" s="64">
        <v>13.529655</v>
      </c>
      <c r="F618" s="44"/>
      <c r="G618" s="44"/>
      <c r="H618" s="53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>
      <c r="A619" s="45">
        <v>2170399</v>
      </c>
      <c r="B619" s="45" t="s">
        <v>555</v>
      </c>
      <c r="C619" s="43">
        <v>34</v>
      </c>
      <c r="D619" s="43">
        <v>25</v>
      </c>
      <c r="E619" s="64">
        <v>13.529655</v>
      </c>
      <c r="F619" s="44"/>
      <c r="G619" s="44"/>
      <c r="H619" s="53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>
      <c r="A620" s="45">
        <v>21799</v>
      </c>
      <c r="B620" s="46" t="s">
        <v>556</v>
      </c>
      <c r="C620" s="43">
        <v>5344</v>
      </c>
      <c r="D620" s="43">
        <v>2484</v>
      </c>
      <c r="E620" s="64">
        <v>198.937665</v>
      </c>
      <c r="F620" s="44"/>
      <c r="G620" s="44"/>
      <c r="H620" s="53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>
      <c r="A621" s="45">
        <v>2179901</v>
      </c>
      <c r="B621" s="45" t="s">
        <v>557</v>
      </c>
      <c r="C621" s="43">
        <v>5344</v>
      </c>
      <c r="D621" s="43">
        <v>2484</v>
      </c>
      <c r="E621" s="64">
        <v>198.937665</v>
      </c>
      <c r="F621" s="44"/>
      <c r="G621" s="44"/>
      <c r="H621" s="53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>
      <c r="A622" s="45">
        <v>219</v>
      </c>
      <c r="B622" s="46" t="s">
        <v>558</v>
      </c>
      <c r="C622" s="43">
        <v>1513</v>
      </c>
      <c r="D622" s="43">
        <v>1634</v>
      </c>
      <c r="E622" s="64">
        <v>1634</v>
      </c>
      <c r="F622" s="44">
        <f>E622/D622</f>
        <v>1</v>
      </c>
      <c r="G622" s="44">
        <f>E622/C622-1</f>
        <v>0.0799735624586912</v>
      </c>
      <c r="H622" s="53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>
      <c r="A623" s="45">
        <v>21999</v>
      </c>
      <c r="B623" s="46" t="s">
        <v>559</v>
      </c>
      <c r="C623" s="43">
        <v>1513</v>
      </c>
      <c r="D623" s="43">
        <v>1634</v>
      </c>
      <c r="E623" s="64">
        <v>1634</v>
      </c>
      <c r="F623" s="44"/>
      <c r="G623" s="44"/>
      <c r="H623" s="53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>
      <c r="A624" s="45">
        <v>220</v>
      </c>
      <c r="B624" s="46" t="s">
        <v>560</v>
      </c>
      <c r="C624" s="43">
        <v>7227</v>
      </c>
      <c r="D624" s="43">
        <v>12771</v>
      </c>
      <c r="E624" s="64">
        <v>5972.189889</v>
      </c>
      <c r="F624" s="44">
        <f>E624/D624</f>
        <v>0.46763682475922</v>
      </c>
      <c r="G624" s="44">
        <f>E624/C624-1</f>
        <v>-0.173628076795351</v>
      </c>
      <c r="H624" s="53" t="s">
        <v>525</v>
      </c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>
      <c r="A625" s="45">
        <v>22001</v>
      </c>
      <c r="B625" s="46" t="s">
        <v>561</v>
      </c>
      <c r="C625" s="43">
        <v>6844</v>
      </c>
      <c r="D625" s="43">
        <v>12547</v>
      </c>
      <c r="E625" s="64">
        <v>5665.296274</v>
      </c>
      <c r="F625" s="44"/>
      <c r="G625" s="44"/>
      <c r="H625" s="53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>
      <c r="A626" s="45">
        <v>2200101</v>
      </c>
      <c r="B626" s="45" t="s">
        <v>67</v>
      </c>
      <c r="C626" s="43">
        <v>2646</v>
      </c>
      <c r="D626" s="43">
        <v>3119</v>
      </c>
      <c r="E626" s="64">
        <v>2788.707588</v>
      </c>
      <c r="F626" s="44"/>
      <c r="G626" s="44"/>
      <c r="H626" s="53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>
      <c r="A627" s="45">
        <v>2200102</v>
      </c>
      <c r="B627" s="45" t="s">
        <v>68</v>
      </c>
      <c r="C627" s="43">
        <v>3</v>
      </c>
      <c r="D627" s="43">
        <v>45</v>
      </c>
      <c r="E627" s="64">
        <v>39.810462</v>
      </c>
      <c r="F627" s="44"/>
      <c r="G627" s="44"/>
      <c r="H627" s="53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>
      <c r="A628" s="45">
        <v>2200103</v>
      </c>
      <c r="B628" s="45" t="s">
        <v>79</v>
      </c>
      <c r="C628" s="43">
        <v>44</v>
      </c>
      <c r="D628" s="43">
        <v>59</v>
      </c>
      <c r="E628" s="64">
        <v>61.19292</v>
      </c>
      <c r="F628" s="44"/>
      <c r="G628" s="44"/>
      <c r="H628" s="53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>
      <c r="A629" s="45">
        <v>2200104</v>
      </c>
      <c r="B629" s="45" t="s">
        <v>562</v>
      </c>
      <c r="C629" s="43">
        <v>227</v>
      </c>
      <c r="D629" s="43">
        <v>41</v>
      </c>
      <c r="E629" s="64">
        <v>90.8</v>
      </c>
      <c r="F629" s="44"/>
      <c r="G629" s="44"/>
      <c r="H629" s="53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>
      <c r="A630" s="45">
        <v>2200105</v>
      </c>
      <c r="B630" s="45" t="s">
        <v>563</v>
      </c>
      <c r="C630" s="43">
        <v>192</v>
      </c>
      <c r="D630" s="43">
        <v>429</v>
      </c>
      <c r="E630" s="64">
        <v>202.14601</v>
      </c>
      <c r="F630" s="44"/>
      <c r="G630" s="44"/>
      <c r="H630" s="53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>
      <c r="A631" s="45">
        <v>2200106</v>
      </c>
      <c r="B631" s="45" t="s">
        <v>564</v>
      </c>
      <c r="C631" s="43">
        <v>1866</v>
      </c>
      <c r="D631" s="43">
        <v>6509</v>
      </c>
      <c r="E631" s="64">
        <v>525.81735</v>
      </c>
      <c r="F631" s="44"/>
      <c r="G631" s="44"/>
      <c r="H631" s="53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>
      <c r="A632" s="45">
        <v>2200108</v>
      </c>
      <c r="B632" s="45" t="s">
        <v>565</v>
      </c>
      <c r="C632" s="43">
        <v>95</v>
      </c>
      <c r="D632" s="43">
        <v>112</v>
      </c>
      <c r="E632" s="64">
        <v>88.342962</v>
      </c>
      <c r="F632" s="44"/>
      <c r="G632" s="44"/>
      <c r="H632" s="53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>
      <c r="A633" s="45">
        <v>2200109</v>
      </c>
      <c r="B633" s="45" t="s">
        <v>566</v>
      </c>
      <c r="C633" s="43">
        <v>29</v>
      </c>
      <c r="D633" s="43">
        <v>83</v>
      </c>
      <c r="E633" s="64">
        <v>82.679959</v>
      </c>
      <c r="F633" s="44"/>
      <c r="G633" s="44"/>
      <c r="H633" s="53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>
      <c r="A634" s="45">
        <v>2200110</v>
      </c>
      <c r="B634" s="45" t="s">
        <v>567</v>
      </c>
      <c r="C634" s="43">
        <v>21</v>
      </c>
      <c r="D634" s="43"/>
      <c r="E634" s="64">
        <v>0</v>
      </c>
      <c r="F634" s="44"/>
      <c r="G634" s="44"/>
      <c r="H634" s="53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>
      <c r="A635" s="45">
        <v>2200114</v>
      </c>
      <c r="B635" s="45" t="s">
        <v>568</v>
      </c>
      <c r="C635" s="43">
        <v>3</v>
      </c>
      <c r="D635" s="43">
        <v>10</v>
      </c>
      <c r="E635" s="64">
        <v>10</v>
      </c>
      <c r="F635" s="44"/>
      <c r="G635" s="44"/>
      <c r="H635" s="53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>
      <c r="A636" s="45">
        <v>2200150</v>
      </c>
      <c r="B636" s="45" t="s">
        <v>83</v>
      </c>
      <c r="C636" s="43">
        <v>1343</v>
      </c>
      <c r="D636" s="43">
        <v>1514</v>
      </c>
      <c r="E636" s="64">
        <v>1417.501984</v>
      </c>
      <c r="F636" s="44"/>
      <c r="G636" s="44"/>
      <c r="H636" s="53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>
      <c r="A637" s="45">
        <v>2200199</v>
      </c>
      <c r="B637" s="45" t="s">
        <v>569</v>
      </c>
      <c r="C637" s="43">
        <v>376</v>
      </c>
      <c r="D637" s="43">
        <v>626</v>
      </c>
      <c r="E637" s="64">
        <v>358.297039</v>
      </c>
      <c r="F637" s="44"/>
      <c r="G637" s="44"/>
      <c r="H637" s="53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>
      <c r="A638" s="45">
        <v>22003</v>
      </c>
      <c r="B638" s="46" t="s">
        <v>570</v>
      </c>
      <c r="C638" s="43">
        <v>1</v>
      </c>
      <c r="D638" s="43"/>
      <c r="E638" s="64">
        <v>84.03</v>
      </c>
      <c r="F638" s="44"/>
      <c r="G638" s="44"/>
      <c r="H638" s="53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>
      <c r="A639" s="45">
        <v>2200304</v>
      </c>
      <c r="B639" s="45" t="s">
        <v>571</v>
      </c>
      <c r="C639" s="43">
        <v>1</v>
      </c>
      <c r="D639" s="43"/>
      <c r="E639" s="64">
        <v>84.03</v>
      </c>
      <c r="F639" s="44"/>
      <c r="G639" s="44"/>
      <c r="H639" s="53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>
      <c r="A640" s="45">
        <v>22005</v>
      </c>
      <c r="B640" s="46" t="s">
        <v>572</v>
      </c>
      <c r="C640" s="43">
        <v>369</v>
      </c>
      <c r="D640" s="43">
        <v>224</v>
      </c>
      <c r="E640" s="64">
        <v>222.863615</v>
      </c>
      <c r="F640" s="44"/>
      <c r="G640" s="44"/>
      <c r="H640" s="53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>
      <c r="A641" s="45">
        <v>2200504</v>
      </c>
      <c r="B641" s="45" t="s">
        <v>573</v>
      </c>
      <c r="C641" s="43">
        <v>330</v>
      </c>
      <c r="D641" s="43">
        <v>224</v>
      </c>
      <c r="E641" s="64">
        <v>222.863615</v>
      </c>
      <c r="F641" s="44"/>
      <c r="G641" s="44"/>
      <c r="H641" s="53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>
      <c r="A642" s="45">
        <v>2200599</v>
      </c>
      <c r="B642" s="45" t="s">
        <v>574</v>
      </c>
      <c r="C642" s="43">
        <v>39</v>
      </c>
      <c r="D642" s="43"/>
      <c r="E642" s="64">
        <v>0</v>
      </c>
      <c r="F642" s="44"/>
      <c r="G642" s="44"/>
      <c r="H642" s="53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>
      <c r="A643" s="45">
        <v>22099</v>
      </c>
      <c r="B643" s="46" t="s">
        <v>575</v>
      </c>
      <c r="C643" s="43">
        <v>14</v>
      </c>
      <c r="D643" s="43"/>
      <c r="E643" s="64">
        <v>0</v>
      </c>
      <c r="F643" s="44"/>
      <c r="G643" s="44"/>
      <c r="H643" s="53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>
      <c r="A644" s="45">
        <v>2209901</v>
      </c>
      <c r="B644" s="45" t="s">
        <v>576</v>
      </c>
      <c r="C644" s="43">
        <v>14</v>
      </c>
      <c r="D644" s="43"/>
      <c r="E644" s="64">
        <v>0</v>
      </c>
      <c r="F644" s="44"/>
      <c r="G644" s="44"/>
      <c r="H644" s="53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>
      <c r="A645" s="45">
        <v>221</v>
      </c>
      <c r="B645" s="46" t="s">
        <v>577</v>
      </c>
      <c r="C645" s="43">
        <v>16940</v>
      </c>
      <c r="D645" s="43">
        <v>16954</v>
      </c>
      <c r="E645" s="64">
        <v>17035.917579</v>
      </c>
      <c r="F645" s="44">
        <f>E645/D645</f>
        <v>1.00483175527899</v>
      </c>
      <c r="G645" s="44">
        <f>E645/C645-1</f>
        <v>0.00566219474616303</v>
      </c>
      <c r="H645" s="53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>
      <c r="A646" s="45">
        <v>22101</v>
      </c>
      <c r="B646" s="46" t="s">
        <v>578</v>
      </c>
      <c r="C646" s="43">
        <v>3162</v>
      </c>
      <c r="D646" s="43">
        <v>1068</v>
      </c>
      <c r="E646" s="64">
        <v>957.229196</v>
      </c>
      <c r="F646" s="44"/>
      <c r="G646" s="44"/>
      <c r="H646" s="53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>
      <c r="A647" s="45">
        <v>2210103</v>
      </c>
      <c r="B647" s="45" t="s">
        <v>579</v>
      </c>
      <c r="C647" s="43">
        <v>2847</v>
      </c>
      <c r="D647" s="43">
        <v>704</v>
      </c>
      <c r="E647" s="64">
        <v>704</v>
      </c>
      <c r="F647" s="44"/>
      <c r="G647" s="44"/>
      <c r="H647" s="53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>
      <c r="A648" s="45">
        <v>2210105</v>
      </c>
      <c r="B648" s="45" t="s">
        <v>580</v>
      </c>
      <c r="C648" s="43">
        <v>4</v>
      </c>
      <c r="D648" s="43"/>
      <c r="E648" s="64">
        <v>0</v>
      </c>
      <c r="F648" s="44"/>
      <c r="G648" s="44"/>
      <c r="H648" s="53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>
      <c r="A649" s="45">
        <v>2210106</v>
      </c>
      <c r="B649" s="45" t="s">
        <v>581</v>
      </c>
      <c r="C649" s="43">
        <v>33</v>
      </c>
      <c r="D649" s="43">
        <v>180</v>
      </c>
      <c r="E649" s="64">
        <v>105.112876</v>
      </c>
      <c r="F649" s="44"/>
      <c r="G649" s="44"/>
      <c r="H649" s="53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>
      <c r="A650" s="45">
        <v>2210107</v>
      </c>
      <c r="B650" s="45" t="s">
        <v>582</v>
      </c>
      <c r="C650" s="43">
        <v>1</v>
      </c>
      <c r="D650" s="43"/>
      <c r="E650" s="64">
        <v>3.11632</v>
      </c>
      <c r="F650" s="44"/>
      <c r="G650" s="44"/>
      <c r="H650" s="53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>
      <c r="A651" s="45">
        <v>2210199</v>
      </c>
      <c r="B651" s="45" t="s">
        <v>583</v>
      </c>
      <c r="C651" s="43">
        <v>277</v>
      </c>
      <c r="D651" s="43">
        <v>184</v>
      </c>
      <c r="E651" s="64">
        <v>145</v>
      </c>
      <c r="F651" s="44"/>
      <c r="G651" s="44"/>
      <c r="H651" s="53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>
      <c r="A652" s="45">
        <v>22102</v>
      </c>
      <c r="B652" s="46" t="s">
        <v>584</v>
      </c>
      <c r="C652" s="43">
        <v>13696</v>
      </c>
      <c r="D652" s="43">
        <v>15716</v>
      </c>
      <c r="E652" s="64">
        <v>15924.722002</v>
      </c>
      <c r="F652" s="44"/>
      <c r="G652" s="44"/>
      <c r="H652" s="53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>
      <c r="A653" s="45">
        <v>2210201</v>
      </c>
      <c r="B653" s="45" t="s">
        <v>585</v>
      </c>
      <c r="C653" s="43">
        <v>13696</v>
      </c>
      <c r="D653" s="43">
        <v>15716</v>
      </c>
      <c r="E653" s="64">
        <v>15924.722002</v>
      </c>
      <c r="F653" s="44"/>
      <c r="G653" s="44"/>
      <c r="H653" s="53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>
      <c r="A654" s="45">
        <v>22103</v>
      </c>
      <c r="B654" s="46" t="s">
        <v>586</v>
      </c>
      <c r="C654" s="43">
        <v>82</v>
      </c>
      <c r="D654" s="43">
        <v>170</v>
      </c>
      <c r="E654" s="64">
        <v>153.966381</v>
      </c>
      <c r="F654" s="44"/>
      <c r="G654" s="44"/>
      <c r="H654" s="53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>
      <c r="A655" s="45">
        <v>2210301</v>
      </c>
      <c r="B655" s="45" t="s">
        <v>587</v>
      </c>
      <c r="C655" s="43">
        <v>17</v>
      </c>
      <c r="D655" s="43">
        <v>20</v>
      </c>
      <c r="E655" s="64">
        <v>14.5281</v>
      </c>
      <c r="F655" s="44"/>
      <c r="G655" s="44"/>
      <c r="H655" s="53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>
      <c r="A656" s="45">
        <v>2210399</v>
      </c>
      <c r="B656" s="45" t="s">
        <v>588</v>
      </c>
      <c r="C656" s="43">
        <v>65</v>
      </c>
      <c r="D656" s="43">
        <v>150</v>
      </c>
      <c r="E656" s="64">
        <v>139.438281</v>
      </c>
      <c r="F656" s="44"/>
      <c r="G656" s="44"/>
      <c r="H656" s="53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>
      <c r="A657" s="45">
        <v>222</v>
      </c>
      <c r="B657" s="46" t="s">
        <v>589</v>
      </c>
      <c r="C657" s="43">
        <v>408</v>
      </c>
      <c r="D657" s="43">
        <v>363</v>
      </c>
      <c r="E657" s="64">
        <v>338.491475</v>
      </c>
      <c r="F657" s="44">
        <f>E657/D657</f>
        <v>0.932483402203857</v>
      </c>
      <c r="G657" s="44">
        <f>E657/C657-1</f>
        <v>-0.170364031862745</v>
      </c>
      <c r="H657" s="53" t="s">
        <v>590</v>
      </c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>
      <c r="A658" s="45">
        <v>22201</v>
      </c>
      <c r="B658" s="46" t="s">
        <v>591</v>
      </c>
      <c r="C658" s="43">
        <v>396</v>
      </c>
      <c r="D658" s="43">
        <v>363</v>
      </c>
      <c r="E658" s="64">
        <v>338.491475</v>
      </c>
      <c r="F658" s="44"/>
      <c r="G658" s="44"/>
      <c r="H658" s="53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>
      <c r="A659" s="45">
        <v>2220101</v>
      </c>
      <c r="B659" s="45" t="s">
        <v>67</v>
      </c>
      <c r="C659" s="43">
        <v>277</v>
      </c>
      <c r="D659" s="43">
        <v>255</v>
      </c>
      <c r="E659" s="64">
        <v>247.371271</v>
      </c>
      <c r="F659" s="44"/>
      <c r="G659" s="44"/>
      <c r="H659" s="53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>
      <c r="A660" s="45">
        <v>2220102</v>
      </c>
      <c r="B660" s="45" t="s">
        <v>68</v>
      </c>
      <c r="C660" s="43">
        <v>20</v>
      </c>
      <c r="D660" s="43">
        <v>21</v>
      </c>
      <c r="E660" s="64">
        <v>10.014112</v>
      </c>
      <c r="F660" s="44"/>
      <c r="G660" s="44"/>
      <c r="H660" s="53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>
      <c r="A661" s="45">
        <v>2220112</v>
      </c>
      <c r="B661" s="45" t="s">
        <v>592</v>
      </c>
      <c r="C661" s="43">
        <v>26</v>
      </c>
      <c r="D661" s="43">
        <v>26</v>
      </c>
      <c r="E661" s="64">
        <v>25.92</v>
      </c>
      <c r="F661" s="44"/>
      <c r="G661" s="44"/>
      <c r="H661" s="53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>
      <c r="A662" s="45">
        <v>2220150</v>
      </c>
      <c r="B662" s="45" t="s">
        <v>83</v>
      </c>
      <c r="C662" s="43">
        <v>72</v>
      </c>
      <c r="D662" s="43">
        <v>60</v>
      </c>
      <c r="E662" s="64">
        <v>54.186092</v>
      </c>
      <c r="F662" s="44"/>
      <c r="G662" s="44"/>
      <c r="H662" s="53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>
      <c r="A663" s="45">
        <v>2220199</v>
      </c>
      <c r="B663" s="45" t="s">
        <v>593</v>
      </c>
      <c r="C663" s="43">
        <v>2</v>
      </c>
      <c r="D663" s="43">
        <v>1</v>
      </c>
      <c r="E663" s="64">
        <v>1</v>
      </c>
      <c r="F663" s="44"/>
      <c r="G663" s="44"/>
      <c r="H663" s="53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>
      <c r="A664" s="45">
        <v>22204</v>
      </c>
      <c r="B664" s="46" t="s">
        <v>594</v>
      </c>
      <c r="C664" s="43">
        <v>12</v>
      </c>
      <c r="D664" s="43"/>
      <c r="E664" s="64">
        <v>0</v>
      </c>
      <c r="F664" s="44"/>
      <c r="G664" s="44"/>
      <c r="H664" s="53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>
      <c r="A665" s="45">
        <v>2220499</v>
      </c>
      <c r="B665" s="45" t="s">
        <v>595</v>
      </c>
      <c r="C665" s="43">
        <v>12</v>
      </c>
      <c r="D665" s="43"/>
      <c r="E665" s="64">
        <v>0</v>
      </c>
      <c r="F665" s="44"/>
      <c r="G665" s="44"/>
      <c r="H665" s="53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>
      <c r="A666" s="45">
        <v>224</v>
      </c>
      <c r="B666" s="46" t="s">
        <v>596</v>
      </c>
      <c r="C666" s="43"/>
      <c r="D666" s="43">
        <v>3110</v>
      </c>
      <c r="E666" s="64">
        <v>3191.765824</v>
      </c>
      <c r="F666" s="44">
        <f>E666/D666</f>
        <v>1.02629126173633</v>
      </c>
      <c r="G666" s="44"/>
      <c r="H666" s="53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>
      <c r="A667" s="45">
        <v>22401</v>
      </c>
      <c r="B667" s="46" t="s">
        <v>597</v>
      </c>
      <c r="C667" s="43"/>
      <c r="D667" s="43">
        <v>886</v>
      </c>
      <c r="E667" s="64">
        <v>786.147824</v>
      </c>
      <c r="F667" s="44"/>
      <c r="G667" s="44"/>
      <c r="H667" s="53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>
      <c r="A668" s="45">
        <v>2240101</v>
      </c>
      <c r="B668" s="45" t="s">
        <v>67</v>
      </c>
      <c r="C668" s="43"/>
      <c r="D668" s="43">
        <v>496</v>
      </c>
      <c r="E668" s="64">
        <v>530.177483</v>
      </c>
      <c r="F668" s="44"/>
      <c r="G668" s="44"/>
      <c r="H668" s="53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>
      <c r="A669" s="45">
        <v>2240106</v>
      </c>
      <c r="B669" s="45" t="s">
        <v>598</v>
      </c>
      <c r="C669" s="43"/>
      <c r="D669" s="43">
        <v>190</v>
      </c>
      <c r="E669" s="64">
        <v>18.139059</v>
      </c>
      <c r="F669" s="44"/>
      <c r="G669" s="44"/>
      <c r="H669" s="53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>
      <c r="A670" s="45">
        <v>2240107</v>
      </c>
      <c r="B670" s="45" t="s">
        <v>599</v>
      </c>
      <c r="C670" s="43"/>
      <c r="D670" s="43">
        <v>25</v>
      </c>
      <c r="E670" s="64">
        <v>25</v>
      </c>
      <c r="F670" s="44"/>
      <c r="G670" s="44"/>
      <c r="H670" s="53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>
      <c r="A671" s="45">
        <v>2240199</v>
      </c>
      <c r="B671" s="45" t="s">
        <v>600</v>
      </c>
      <c r="C671" s="43"/>
      <c r="D671" s="43">
        <v>175</v>
      </c>
      <c r="E671" s="64">
        <v>212.831282</v>
      </c>
      <c r="F671" s="44"/>
      <c r="G671" s="44"/>
      <c r="H671" s="53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>
      <c r="A672" s="45">
        <v>22402</v>
      </c>
      <c r="B672" s="46" t="s">
        <v>601</v>
      </c>
      <c r="C672" s="43"/>
      <c r="D672" s="43">
        <v>2155</v>
      </c>
      <c r="E672" s="64">
        <v>2155.312</v>
      </c>
      <c r="F672" s="44"/>
      <c r="G672" s="44"/>
      <c r="H672" s="53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>
      <c r="A673" s="45">
        <v>2240204</v>
      </c>
      <c r="B673" s="45" t="s">
        <v>602</v>
      </c>
      <c r="C673" s="43"/>
      <c r="D673" s="43">
        <v>1397</v>
      </c>
      <c r="E673" s="64">
        <v>1397.312</v>
      </c>
      <c r="F673" s="44"/>
      <c r="G673" s="44"/>
      <c r="H673" s="53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>
      <c r="A674" s="45">
        <v>2240299</v>
      </c>
      <c r="B674" s="45" t="s">
        <v>603</v>
      </c>
      <c r="C674" s="43"/>
      <c r="D674" s="43">
        <v>758</v>
      </c>
      <c r="E674" s="64">
        <v>758</v>
      </c>
      <c r="F674" s="44"/>
      <c r="G674" s="44"/>
      <c r="H674" s="53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>
      <c r="A675" s="45">
        <v>22403</v>
      </c>
      <c r="B675" s="46" t="s">
        <v>604</v>
      </c>
      <c r="C675" s="43"/>
      <c r="D675" s="43">
        <v>24</v>
      </c>
      <c r="E675" s="64">
        <v>19.906</v>
      </c>
      <c r="F675" s="44"/>
      <c r="G675" s="44"/>
      <c r="H675" s="53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>
      <c r="A676" s="45">
        <v>2240304</v>
      </c>
      <c r="B676" s="45" t="s">
        <v>605</v>
      </c>
      <c r="C676" s="43"/>
      <c r="D676" s="43">
        <v>10</v>
      </c>
      <c r="E676" s="64">
        <v>9.981</v>
      </c>
      <c r="F676" s="44"/>
      <c r="G676" s="44"/>
      <c r="H676" s="53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>
      <c r="A677" s="45">
        <v>2240399</v>
      </c>
      <c r="B677" s="45" t="s">
        <v>606</v>
      </c>
      <c r="C677" s="43"/>
      <c r="D677" s="43">
        <v>14</v>
      </c>
      <c r="E677" s="64">
        <v>9.925</v>
      </c>
      <c r="F677" s="44"/>
      <c r="G677" s="44"/>
      <c r="H677" s="53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>
      <c r="A678" s="45">
        <v>22407</v>
      </c>
      <c r="B678" s="46" t="s">
        <v>607</v>
      </c>
      <c r="C678" s="43"/>
      <c r="D678" s="43">
        <v>45</v>
      </c>
      <c r="E678" s="64">
        <v>230.4</v>
      </c>
      <c r="F678" s="44"/>
      <c r="G678" s="44"/>
      <c r="H678" s="53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>
      <c r="A679" s="45">
        <v>2240704</v>
      </c>
      <c r="B679" s="45" t="s">
        <v>608</v>
      </c>
      <c r="C679" s="43"/>
      <c r="D679" s="43"/>
      <c r="E679" s="64">
        <v>200</v>
      </c>
      <c r="F679" s="44"/>
      <c r="G679" s="44"/>
      <c r="H679" s="53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>
      <c r="A680" s="45">
        <v>2240799</v>
      </c>
      <c r="B680" s="45" t="s">
        <v>350</v>
      </c>
      <c r="C680" s="43"/>
      <c r="D680" s="43">
        <v>45</v>
      </c>
      <c r="E680" s="64">
        <v>30.4</v>
      </c>
      <c r="F680" s="44"/>
      <c r="G680" s="44"/>
      <c r="H680" s="53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>
      <c r="A681" s="45">
        <v>229</v>
      </c>
      <c r="B681" s="46" t="s">
        <v>609</v>
      </c>
      <c r="C681" s="43">
        <v>16</v>
      </c>
      <c r="D681" s="43"/>
      <c r="E681" s="64">
        <v>35.75</v>
      </c>
      <c r="F681" s="44"/>
      <c r="G681" s="44">
        <f>E681/C681-1</f>
        <v>1.234375</v>
      </c>
      <c r="H681" s="53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>
      <c r="A682" s="45">
        <v>22999</v>
      </c>
      <c r="B682" s="46" t="s">
        <v>559</v>
      </c>
      <c r="C682" s="43">
        <v>16</v>
      </c>
      <c r="D682" s="43"/>
      <c r="E682" s="64">
        <v>35.75</v>
      </c>
      <c r="F682" s="44"/>
      <c r="G682" s="44"/>
      <c r="H682" s="53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>
      <c r="A683" s="45">
        <v>2299901</v>
      </c>
      <c r="B683" s="45" t="s">
        <v>610</v>
      </c>
      <c r="C683" s="43">
        <v>16</v>
      </c>
      <c r="D683" s="43"/>
      <c r="E683" s="64">
        <v>35.75</v>
      </c>
      <c r="F683" s="44"/>
      <c r="G683" s="44"/>
      <c r="H683" s="53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>
      <c r="A684" s="45">
        <v>232</v>
      </c>
      <c r="B684" s="46" t="s">
        <v>611</v>
      </c>
      <c r="C684" s="43">
        <v>23816</v>
      </c>
      <c r="D684" s="43">
        <v>26700</v>
      </c>
      <c r="E684" s="64">
        <v>26777.64584</v>
      </c>
      <c r="F684" s="44">
        <f>E684/D684</f>
        <v>1.00290808389513</v>
      </c>
      <c r="G684" s="44">
        <f>E684/C684-1</f>
        <v>0.124355300638227</v>
      </c>
      <c r="H684" s="53" t="s">
        <v>612</v>
      </c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>
      <c r="A685" s="45">
        <v>23203</v>
      </c>
      <c r="B685" s="46" t="s">
        <v>613</v>
      </c>
      <c r="C685" s="43">
        <v>23816</v>
      </c>
      <c r="D685" s="43">
        <v>26700</v>
      </c>
      <c r="E685" s="64">
        <v>26777.64584</v>
      </c>
      <c r="F685" s="44"/>
      <c r="G685" s="44"/>
      <c r="H685" s="53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>
      <c r="A686" s="45">
        <v>2320301</v>
      </c>
      <c r="B686" s="45" t="s">
        <v>614</v>
      </c>
      <c r="C686" s="43">
        <v>23816</v>
      </c>
      <c r="D686" s="43">
        <v>26700</v>
      </c>
      <c r="E686" s="64">
        <v>26777.64584</v>
      </c>
      <c r="F686" s="44"/>
      <c r="G686" s="44"/>
      <c r="H686" s="53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>
      <c r="A687" s="45">
        <v>233</v>
      </c>
      <c r="B687" s="46" t="s">
        <v>615</v>
      </c>
      <c r="C687" s="43">
        <v>133</v>
      </c>
      <c r="D687" s="43">
        <v>130</v>
      </c>
      <c r="E687" s="64">
        <v>54.104153</v>
      </c>
      <c r="F687" s="44">
        <f>E687/D687</f>
        <v>0.416185792307692</v>
      </c>
      <c r="G687" s="44">
        <f>E687/C687-1</f>
        <v>-0.593201857142857</v>
      </c>
      <c r="H687" s="53" t="s">
        <v>616</v>
      </c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>
      <c r="A688" s="45">
        <v>23303</v>
      </c>
      <c r="B688" s="46" t="s">
        <v>617</v>
      </c>
      <c r="C688" s="43">
        <v>133</v>
      </c>
      <c r="D688" s="43">
        <v>130</v>
      </c>
      <c r="E688" s="64">
        <v>54.104153</v>
      </c>
      <c r="F688" s="44"/>
      <c r="G688" s="44"/>
      <c r="H688" s="53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</sheetData>
  <mergeCells count="1">
    <mergeCell ref="A2:H2"/>
  </mergeCells>
  <pageMargins left="0.826771653543307" right="0.826771653543307" top="0.748031496062992" bottom="0.748031496062992" header="0.31496062992126" footer="0.511811023622047"/>
  <pageSetup paperSize="9" scale="80" firstPageNumber="16" orientation="portrait" useFirstPageNumber="1"/>
  <headerFooter>
    <oddFooter>&amp;C&amp;15&amp;P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G30" sqref="G30"/>
    </sheetView>
  </sheetViews>
  <sheetFormatPr defaultColWidth="8.75" defaultRowHeight="15.6"/>
  <cols>
    <col min="1" max="1" width="3.875" customWidth="1"/>
    <col min="2" max="3" width="3.625" customWidth="1"/>
    <col min="4" max="4" width="20.25" customWidth="1"/>
    <col min="5" max="5" width="10.125" customWidth="1"/>
    <col min="6" max="6" width="12.5" customWidth="1"/>
    <col min="7" max="7" width="11.5" customWidth="1"/>
    <col min="8" max="8" width="16" customWidth="1"/>
    <col min="9" max="27" width="9.125" customWidth="1"/>
  </cols>
  <sheetData>
    <row r="1" spans="1:27">
      <c r="A1" s="58" t="s">
        <v>628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ht="30.75" customHeight="1" spans="1:27">
      <c r="A2" s="59" t="s">
        <v>629</v>
      </c>
      <c r="B2" s="59"/>
      <c r="C2" s="59"/>
      <c r="D2" s="59"/>
      <c r="E2" s="59"/>
      <c r="F2" s="59"/>
      <c r="G2" s="59"/>
      <c r="H2" s="59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>
      <c r="A3" s="40"/>
      <c r="B3" s="40"/>
      <c r="C3" s="40"/>
      <c r="D3" s="40"/>
      <c r="E3" s="40"/>
      <c r="F3" s="40"/>
      <c r="G3" s="40"/>
      <c r="H3" s="42" t="s">
        <v>630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ht="18" customHeight="1" spans="1:27">
      <c r="A4" s="43" t="s">
        <v>3</v>
      </c>
      <c r="B4" s="43"/>
      <c r="C4" s="43"/>
      <c r="D4" s="43" t="s">
        <v>4</v>
      </c>
      <c r="E4" s="43" t="s">
        <v>7</v>
      </c>
      <c r="F4" s="43" t="s">
        <v>631</v>
      </c>
      <c r="G4" s="43" t="s">
        <v>9</v>
      </c>
      <c r="H4" s="43" t="s">
        <v>10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ht="18" customHeight="1" spans="1:27">
      <c r="A5" s="43" t="s">
        <v>11</v>
      </c>
      <c r="B5" s="43" t="s">
        <v>12</v>
      </c>
      <c r="C5" s="43" t="s">
        <v>13</v>
      </c>
      <c r="D5" s="43"/>
      <c r="E5" s="43"/>
      <c r="F5" s="43"/>
      <c r="G5" s="43"/>
      <c r="H5" s="4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ht="17.1" customHeight="1" spans="1:27">
      <c r="A6" s="43"/>
      <c r="B6" s="43"/>
      <c r="C6" s="43"/>
      <c r="D6" s="46" t="s">
        <v>14</v>
      </c>
      <c r="E6" s="43">
        <v>1184441</v>
      </c>
      <c r="F6" s="43">
        <v>1331580</v>
      </c>
      <c r="G6" s="44">
        <f t="shared" ref="G6:G21" si="0">F6/E6-1</f>
        <v>0.124226533867031</v>
      </c>
      <c r="H6" s="53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ht="17.1" customHeight="1" spans="1:27">
      <c r="A7" s="43"/>
      <c r="B7" s="43"/>
      <c r="C7" s="43"/>
      <c r="D7" s="46" t="s">
        <v>15</v>
      </c>
      <c r="E7" s="43">
        <v>699007</v>
      </c>
      <c r="F7" s="43">
        <f>F8+F23</f>
        <v>755080</v>
      </c>
      <c r="G7" s="44">
        <f t="shared" si="0"/>
        <v>0.0802180807917516</v>
      </c>
      <c r="H7" s="53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ht="17.1" customHeight="1" spans="1:27">
      <c r="A8" s="43">
        <v>101</v>
      </c>
      <c r="B8" s="43"/>
      <c r="C8" s="43"/>
      <c r="D8" s="46" t="s">
        <v>16</v>
      </c>
      <c r="E8" s="43">
        <v>623984</v>
      </c>
      <c r="F8" s="43">
        <f>SUM(F9:F22)</f>
        <v>676200</v>
      </c>
      <c r="G8" s="44">
        <f t="shared" si="0"/>
        <v>0.0836816328623811</v>
      </c>
      <c r="H8" s="53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ht="17.1" customHeight="1" spans="1:27">
      <c r="A9" s="43"/>
      <c r="B9" s="43">
        <v>1</v>
      </c>
      <c r="C9" s="43">
        <v>1</v>
      </c>
      <c r="D9" s="45" t="s">
        <v>17</v>
      </c>
      <c r="E9" s="43">
        <v>255452</v>
      </c>
      <c r="F9" s="43">
        <f>3000+276000</f>
        <v>279000</v>
      </c>
      <c r="G9" s="44">
        <f t="shared" si="0"/>
        <v>0.0921817014546764</v>
      </c>
      <c r="H9" s="53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</row>
    <row r="10" ht="17.1" customHeight="1" spans="1:27">
      <c r="A10" s="43"/>
      <c r="B10" s="43">
        <v>4</v>
      </c>
      <c r="C10" s="43"/>
      <c r="D10" s="45" t="s">
        <v>19</v>
      </c>
      <c r="E10" s="43">
        <v>90283</v>
      </c>
      <c r="F10" s="43">
        <f>4000+110000</f>
        <v>114000</v>
      </c>
      <c r="G10" s="44">
        <f t="shared" si="0"/>
        <v>0.262696188651241</v>
      </c>
      <c r="H10" s="53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ht="17.1" customHeight="1" spans="1:27">
      <c r="A11" s="43"/>
      <c r="B11" s="43">
        <v>6</v>
      </c>
      <c r="C11" s="43"/>
      <c r="D11" s="45" t="s">
        <v>21</v>
      </c>
      <c r="E11" s="43">
        <v>62770</v>
      </c>
      <c r="F11" s="43">
        <f>84000</f>
        <v>84000</v>
      </c>
      <c r="G11" s="44">
        <f t="shared" si="0"/>
        <v>0.338218894376294</v>
      </c>
      <c r="H11" s="53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ht="17.1" customHeight="1" spans="1:27">
      <c r="A12" s="43"/>
      <c r="B12" s="43">
        <v>7</v>
      </c>
      <c r="C12" s="43"/>
      <c r="D12" s="45" t="s">
        <v>23</v>
      </c>
      <c r="E12" s="43">
        <v>2286</v>
      </c>
      <c r="F12" s="43">
        <v>2100</v>
      </c>
      <c r="G12" s="44">
        <f t="shared" si="0"/>
        <v>-0.0813648293963255</v>
      </c>
      <c r="H12" s="53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ht="17.1" customHeight="1" spans="1:27">
      <c r="A13" s="43"/>
      <c r="B13" s="43">
        <v>9</v>
      </c>
      <c r="C13" s="43"/>
      <c r="D13" s="45" t="s">
        <v>25</v>
      </c>
      <c r="E13" s="43">
        <v>35247</v>
      </c>
      <c r="F13" s="43">
        <v>29000</v>
      </c>
      <c r="G13" s="44">
        <f t="shared" si="0"/>
        <v>-0.177234941980878</v>
      </c>
      <c r="H13" s="53" t="s">
        <v>632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ht="17.1" customHeight="1" spans="1:27">
      <c r="A14" s="43"/>
      <c r="B14" s="43">
        <v>10</v>
      </c>
      <c r="C14" s="43"/>
      <c r="D14" s="45" t="s">
        <v>26</v>
      </c>
      <c r="E14" s="43">
        <v>14752</v>
      </c>
      <c r="F14" s="43">
        <v>25000</v>
      </c>
      <c r="G14" s="44">
        <f t="shared" si="0"/>
        <v>0.69468546637744</v>
      </c>
      <c r="H14" s="53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ht="17.1" customHeight="1" spans="1:27">
      <c r="A15" s="43"/>
      <c r="B15" s="43">
        <v>11</v>
      </c>
      <c r="C15" s="43"/>
      <c r="D15" s="45" t="s">
        <v>27</v>
      </c>
      <c r="E15" s="43">
        <v>14291</v>
      </c>
      <c r="F15" s="43">
        <v>12700</v>
      </c>
      <c r="G15" s="44">
        <f t="shared" si="0"/>
        <v>-0.111328808340914</v>
      </c>
      <c r="H15" s="53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ht="17.1" customHeight="1" spans="1:27">
      <c r="A16" s="43"/>
      <c r="B16" s="43">
        <v>12</v>
      </c>
      <c r="C16" s="43"/>
      <c r="D16" s="45" t="s">
        <v>28</v>
      </c>
      <c r="E16" s="43">
        <v>8356</v>
      </c>
      <c r="F16" s="43">
        <v>18000</v>
      </c>
      <c r="G16" s="44">
        <f t="shared" si="0"/>
        <v>1.15414073719483</v>
      </c>
      <c r="H16" s="53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ht="17.1" customHeight="1" spans="1:27">
      <c r="A17" s="43"/>
      <c r="B17" s="43">
        <v>13</v>
      </c>
      <c r="C17" s="43"/>
      <c r="D17" s="45" t="s">
        <v>29</v>
      </c>
      <c r="E17" s="43">
        <v>73503</v>
      </c>
      <c r="F17" s="43">
        <v>40000</v>
      </c>
      <c r="G17" s="44">
        <f t="shared" si="0"/>
        <v>-0.455804524985375</v>
      </c>
      <c r="H17" s="53" t="s">
        <v>633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ht="17.1" customHeight="1" spans="1:27">
      <c r="A18" s="43"/>
      <c r="B18" s="43">
        <v>14</v>
      </c>
      <c r="C18" s="43"/>
      <c r="D18" s="45" t="s">
        <v>30</v>
      </c>
      <c r="E18" s="43">
        <v>8550</v>
      </c>
      <c r="F18" s="43">
        <v>9000</v>
      </c>
      <c r="G18" s="44">
        <f t="shared" si="0"/>
        <v>0.0526315789473684</v>
      </c>
      <c r="H18" s="53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ht="17.1" customHeight="1" spans="1:27">
      <c r="A19" s="43"/>
      <c r="B19" s="43">
        <v>18</v>
      </c>
      <c r="C19" s="43"/>
      <c r="D19" s="45" t="s">
        <v>31</v>
      </c>
      <c r="E19" s="43">
        <v>10661</v>
      </c>
      <c r="F19" s="43">
        <v>13000</v>
      </c>
      <c r="G19" s="44">
        <f t="shared" si="0"/>
        <v>0.219397805083951</v>
      </c>
      <c r="H19" s="53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ht="17.1" customHeight="1" spans="1:27">
      <c r="A20" s="43"/>
      <c r="B20" s="43">
        <v>19</v>
      </c>
      <c r="C20" s="43"/>
      <c r="D20" s="45" t="s">
        <v>32</v>
      </c>
      <c r="E20" s="43">
        <v>46852</v>
      </c>
      <c r="F20" s="43">
        <v>50000</v>
      </c>
      <c r="G20" s="44">
        <f t="shared" si="0"/>
        <v>0.0671903013745412</v>
      </c>
      <c r="H20" s="53" t="s">
        <v>634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ht="17.1" customHeight="1" spans="1:27">
      <c r="A21" s="43"/>
      <c r="B21" s="43">
        <v>21</v>
      </c>
      <c r="C21" s="43"/>
      <c r="D21" s="45" t="s">
        <v>33</v>
      </c>
      <c r="E21" s="43">
        <v>488</v>
      </c>
      <c r="F21" s="43">
        <v>400</v>
      </c>
      <c r="G21" s="44">
        <f t="shared" si="0"/>
        <v>-0.180327868852459</v>
      </c>
      <c r="H21" s="53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ht="17.1" customHeight="1" spans="1:27">
      <c r="A22" s="43"/>
      <c r="B22" s="43">
        <v>99</v>
      </c>
      <c r="C22" s="43"/>
      <c r="D22" s="45" t="s">
        <v>34</v>
      </c>
      <c r="E22" s="43">
        <v>493</v>
      </c>
      <c r="F22" s="43"/>
      <c r="G22" s="44"/>
      <c r="H22" s="53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ht="17.1" customHeight="1" spans="1:27">
      <c r="A23" s="43">
        <v>103</v>
      </c>
      <c r="B23" s="43"/>
      <c r="C23" s="43"/>
      <c r="D23" s="46" t="s">
        <v>35</v>
      </c>
      <c r="E23" s="43">
        <v>75023</v>
      </c>
      <c r="F23" s="43">
        <f>F24+F30+F31+F32+F34+F39</f>
        <v>78880</v>
      </c>
      <c r="G23" s="44">
        <f t="shared" ref="G23:G28" si="1">F23/E23-1</f>
        <v>0.0514109006571317</v>
      </c>
      <c r="H23" s="53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ht="17.1" customHeight="1" spans="1:27">
      <c r="A24" s="43"/>
      <c r="B24" s="43">
        <v>2</v>
      </c>
      <c r="C24" s="43"/>
      <c r="D24" s="46" t="s">
        <v>37</v>
      </c>
      <c r="E24" s="43">
        <v>38948</v>
      </c>
      <c r="F24" s="43">
        <f>SUM(F25:F29)</f>
        <v>29500</v>
      </c>
      <c r="G24" s="44">
        <f t="shared" si="1"/>
        <v>-0.242579850056486</v>
      </c>
      <c r="H24" s="5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ht="17.1" customHeight="1" spans="1:27">
      <c r="A25" s="43"/>
      <c r="B25" s="43"/>
      <c r="C25" s="43">
        <v>3</v>
      </c>
      <c r="D25" s="45" t="s">
        <v>38</v>
      </c>
      <c r="E25" s="43">
        <v>16298</v>
      </c>
      <c r="F25" s="43">
        <v>12700</v>
      </c>
      <c r="G25" s="44">
        <f t="shared" si="1"/>
        <v>-0.220763283838508</v>
      </c>
      <c r="H25" s="53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ht="17.1" customHeight="1" spans="1:27">
      <c r="A26" s="43"/>
      <c r="B26" s="43"/>
      <c r="C26" s="43">
        <v>16</v>
      </c>
      <c r="D26" s="45" t="s">
        <v>39</v>
      </c>
      <c r="E26" s="43">
        <v>10910</v>
      </c>
      <c r="F26" s="43">
        <v>8500</v>
      </c>
      <c r="G26" s="44">
        <f t="shared" si="1"/>
        <v>-0.22089825847846</v>
      </c>
      <c r="H26" s="53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ht="17.1" customHeight="1" spans="1:27">
      <c r="A27" s="43"/>
      <c r="B27" s="43"/>
      <c r="C27" s="43">
        <v>18</v>
      </c>
      <c r="D27" s="45" t="s">
        <v>40</v>
      </c>
      <c r="E27" s="43">
        <v>6183</v>
      </c>
      <c r="F27" s="43">
        <v>7000</v>
      </c>
      <c r="G27" s="44">
        <f t="shared" si="1"/>
        <v>0.132136503315543</v>
      </c>
      <c r="H27" s="53" t="s">
        <v>635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ht="17.1" customHeight="1" spans="1:27">
      <c r="A28" s="43"/>
      <c r="B28" s="43"/>
      <c r="C28" s="43">
        <v>22</v>
      </c>
      <c r="D28" s="45" t="s">
        <v>45</v>
      </c>
      <c r="E28" s="43">
        <v>5550</v>
      </c>
      <c r="F28" s="43">
        <v>1300</v>
      </c>
      <c r="G28" s="44">
        <f t="shared" si="1"/>
        <v>-0.765765765765766</v>
      </c>
      <c r="H28" s="53" t="s">
        <v>46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ht="17.1" customHeight="1" spans="1:27">
      <c r="A29" s="43"/>
      <c r="B29" s="43"/>
      <c r="C29" s="43">
        <v>23</v>
      </c>
      <c r="D29" s="45" t="s">
        <v>47</v>
      </c>
      <c r="E29" s="43">
        <v>7</v>
      </c>
      <c r="F29" s="43"/>
      <c r="G29" s="44"/>
      <c r="H29" s="53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ht="17.1" customHeight="1" spans="1:27">
      <c r="A30" s="43"/>
      <c r="B30" s="43">
        <v>4</v>
      </c>
      <c r="C30" s="43"/>
      <c r="D30" s="46" t="s">
        <v>48</v>
      </c>
      <c r="E30" s="43">
        <v>13078</v>
      </c>
      <c r="F30" s="43">
        <v>14000</v>
      </c>
      <c r="G30" s="44">
        <f t="shared" ref="G30:G35" si="2">F30/E30-1</f>
        <v>0.0705000764642911</v>
      </c>
      <c r="H30" s="53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ht="17.1" customHeight="1" spans="1:27">
      <c r="A31" s="43"/>
      <c r="B31" s="43">
        <v>5</v>
      </c>
      <c r="C31" s="43"/>
      <c r="D31" s="46" t="s">
        <v>49</v>
      </c>
      <c r="E31" s="43">
        <v>22630</v>
      </c>
      <c r="F31" s="43">
        <v>35400</v>
      </c>
      <c r="G31" s="44">
        <f t="shared" si="2"/>
        <v>0.564295183384887</v>
      </c>
      <c r="H31" s="53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ht="17.1" customHeight="1" spans="1:27">
      <c r="A32" s="43"/>
      <c r="B32" s="43">
        <v>6</v>
      </c>
      <c r="C32" s="43"/>
      <c r="D32" s="46" t="s">
        <v>50</v>
      </c>
      <c r="E32" s="43">
        <v>-2000</v>
      </c>
      <c r="F32" s="43">
        <v>-2000</v>
      </c>
      <c r="G32" s="44">
        <f t="shared" si="2"/>
        <v>0</v>
      </c>
      <c r="H32" s="53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ht="17.1" customHeight="1" spans="1:27">
      <c r="A33" s="43"/>
      <c r="B33" s="43"/>
      <c r="C33" s="43">
        <v>6</v>
      </c>
      <c r="D33" s="45" t="s">
        <v>51</v>
      </c>
      <c r="E33" s="43">
        <v>-2000</v>
      </c>
      <c r="F33" s="43">
        <v>-2000</v>
      </c>
      <c r="G33" s="44">
        <f t="shared" si="2"/>
        <v>0</v>
      </c>
      <c r="H33" s="53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ht="17.1" customHeight="1" spans="1:27">
      <c r="A34" s="43"/>
      <c r="B34" s="43">
        <v>7</v>
      </c>
      <c r="C34" s="43"/>
      <c r="D34" s="46" t="s">
        <v>52</v>
      </c>
      <c r="E34" s="43">
        <v>2177</v>
      </c>
      <c r="F34" s="43">
        <f>SUM(F35:F38)</f>
        <v>1770</v>
      </c>
      <c r="G34" s="44">
        <f t="shared" si="2"/>
        <v>-0.186954524575103</v>
      </c>
      <c r="H34" s="53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ht="17.1" customHeight="1" spans="1:27">
      <c r="A35" s="43"/>
      <c r="B35" s="43"/>
      <c r="C35" s="43">
        <v>5</v>
      </c>
      <c r="D35" s="45" t="s">
        <v>53</v>
      </c>
      <c r="E35" s="43">
        <v>512</v>
      </c>
      <c r="F35" s="43">
        <v>370</v>
      </c>
      <c r="G35" s="44">
        <f t="shared" si="2"/>
        <v>-0.27734375</v>
      </c>
      <c r="H35" s="53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ht="17.1" customHeight="1" spans="1:27">
      <c r="A36" s="43"/>
      <c r="B36" s="43"/>
      <c r="C36" s="43">
        <v>6</v>
      </c>
      <c r="D36" s="45" t="s">
        <v>54</v>
      </c>
      <c r="E36" s="43">
        <v>91</v>
      </c>
      <c r="F36" s="43"/>
      <c r="G36" s="44"/>
      <c r="H36" s="53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ht="17.1" customHeight="1" spans="1:27">
      <c r="A37" s="43"/>
      <c r="B37" s="43"/>
      <c r="C37" s="43">
        <v>15</v>
      </c>
      <c r="D37" s="45" t="s">
        <v>56</v>
      </c>
      <c r="E37" s="43">
        <v>150</v>
      </c>
      <c r="F37" s="43">
        <v>200</v>
      </c>
      <c r="G37" s="44">
        <f>F37/E37-1</f>
        <v>0.333333333333333</v>
      </c>
      <c r="H37" s="53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ht="17.1" customHeight="1" spans="1:27">
      <c r="A38" s="43"/>
      <c r="B38" s="43"/>
      <c r="C38" s="43">
        <v>19</v>
      </c>
      <c r="D38" s="45" t="s">
        <v>57</v>
      </c>
      <c r="E38" s="43">
        <v>1424</v>
      </c>
      <c r="F38" s="43">
        <v>1200</v>
      </c>
      <c r="G38" s="44">
        <f>F38/E38-1</f>
        <v>-0.157303370786517</v>
      </c>
      <c r="H38" s="53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ht="17.1" customHeight="1" spans="1:27">
      <c r="A39" s="43"/>
      <c r="B39" s="43">
        <v>9</v>
      </c>
      <c r="C39" s="43"/>
      <c r="D39" s="46" t="s">
        <v>58</v>
      </c>
      <c r="E39" s="43">
        <v>190</v>
      </c>
      <c r="F39" s="43">
        <v>210</v>
      </c>
      <c r="G39" s="44">
        <f>F39/E39-1</f>
        <v>0.105263157894737</v>
      </c>
      <c r="H39" s="53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:27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:27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:27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:27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7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:27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27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:27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:27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:27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:27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:27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:27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:27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:27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:27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:27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:27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:27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:27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:27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spans="1:27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spans="1:27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1:27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spans="1:27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spans="1:27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spans="1:27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spans="1:27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spans="1:27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spans="1:27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spans="1:27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spans="1:27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spans="1:27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spans="1:27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spans="1:27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spans="1:27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spans="1:27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spans="1:27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spans="1:27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spans="1:27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spans="1:27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spans="1:27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spans="1:27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spans="1:27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spans="1:27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spans="1:27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spans="1:27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  <row r="88" spans="1:27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spans="1:27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</row>
    <row r="90" spans="1:27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</row>
    <row r="91" spans="1:27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</row>
    <row r="92" spans="1:27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</row>
    <row r="93" spans="1:27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</row>
    <row r="94" spans="1:27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</row>
    <row r="95" spans="1:27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</row>
    <row r="96" spans="1:27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</row>
    <row r="97" spans="1:27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27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</row>
    <row r="99" spans="1:27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</row>
    <row r="100" spans="1:27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</row>
    <row r="101" spans="1:27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</row>
    <row r="102" spans="1:27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</row>
    <row r="103" spans="1:27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</row>
    <row r="104" spans="1:27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</row>
    <row r="105" spans="1:27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</row>
    <row r="106" spans="1:27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</row>
    <row r="107" spans="1:27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</row>
    <row r="108" spans="1:27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</row>
    <row r="109" spans="1:27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</row>
    <row r="110" spans="1:27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</row>
    <row r="111" spans="1:27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</row>
    <row r="112" spans="1:27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</row>
    <row r="113" spans="1:27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</row>
    <row r="114" spans="1:27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</row>
    <row r="115" spans="1:27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</row>
    <row r="116" spans="1:27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</row>
    <row r="117" spans="1:27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</row>
    <row r="118" spans="1:27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</row>
    <row r="119" spans="1:27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  <row r="120" spans="1:27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</row>
    <row r="121" spans="1:27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</row>
    <row r="122" spans="1:27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</row>
    <row r="123" spans="1:27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</row>
    <row r="124" spans="1:27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</row>
    <row r="125" spans="1:27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</row>
    <row r="126" spans="1:27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1:27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</row>
    <row r="128" spans="1:27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</row>
    <row r="129" spans="1:27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</row>
    <row r="130" spans="1:27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</row>
    <row r="131" spans="1:27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</row>
    <row r="132" spans="1:27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</row>
    <row r="133" spans="1:27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</row>
    <row r="134" spans="1:27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</row>
    <row r="135" spans="1:27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</row>
    <row r="136" spans="1:27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</row>
    <row r="137" spans="1:27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</row>
    <row r="138" spans="1:27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</row>
    <row r="139" spans="1:27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</row>
    <row r="140" spans="1:27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</row>
    <row r="141" spans="1:27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</row>
    <row r="142" spans="1:27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</row>
    <row r="143" spans="1:27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</row>
    <row r="144" spans="1:27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</row>
    <row r="145" spans="1:27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</row>
    <row r="146" spans="1:27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</row>
    <row r="147" spans="1:27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</row>
    <row r="148" spans="1:27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</row>
    <row r="149" spans="1:27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</row>
    <row r="150" spans="1:27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</row>
    <row r="151" spans="1:27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</row>
    <row r="152" spans="1:27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</row>
    <row r="153" spans="1:27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</row>
    <row r="154" spans="1:27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</row>
    <row r="155" spans="1:27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</row>
    <row r="156" spans="1:27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</row>
    <row r="157" spans="1:27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</row>
    <row r="158" spans="1:27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</row>
    <row r="159" spans="1:27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</row>
    <row r="160" spans="1:27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</row>
    <row r="161" spans="1:27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</row>
    <row r="162" spans="1:27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</row>
    <row r="163" spans="1:27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</row>
    <row r="164" spans="1:27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</row>
    <row r="165" spans="1:27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</row>
    <row r="166" spans="1:27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</row>
    <row r="167" spans="1:27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</row>
    <row r="168" spans="1:27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</row>
    <row r="169" spans="1:27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</row>
    <row r="170" spans="1:27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</row>
    <row r="171" spans="1:27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</row>
    <row r="172" spans="1:27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</row>
    <row r="173" spans="1:27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</row>
    <row r="174" spans="1:27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</row>
    <row r="175" spans="1:27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</row>
    <row r="176" spans="1:27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</row>
    <row r="177" spans="1:27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</row>
    <row r="178" spans="1:27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</row>
    <row r="179" spans="1:27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</row>
    <row r="180" spans="1:27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</row>
    <row r="181" spans="1:27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</row>
    <row r="182" spans="1:27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</row>
    <row r="183" spans="1:27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</row>
    <row r="184" spans="1:27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</row>
    <row r="185" spans="1:27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</row>
    <row r="186" spans="1:27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</row>
    <row r="187" spans="1:27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</row>
    <row r="188" spans="1:27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</row>
    <row r="189" spans="1:27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</row>
    <row r="190" spans="1:27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</row>
    <row r="191" spans="1:27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</row>
    <row r="192" spans="1:27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</row>
    <row r="193" spans="1:27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</row>
    <row r="194" spans="1:27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</row>
    <row r="195" spans="1:27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</row>
    <row r="196" spans="1:27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</row>
    <row r="197" spans="1:27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</row>
    <row r="198" spans="1:27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</row>
    <row r="199" spans="1:27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</row>
    <row r="200" spans="1:27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</row>
    <row r="201" spans="1:27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</row>
  </sheetData>
  <mergeCells count="7">
    <mergeCell ref="A2:H2"/>
    <mergeCell ref="A4:C4"/>
    <mergeCell ref="D4:D5"/>
    <mergeCell ref="E4:E5"/>
    <mergeCell ref="F4:F5"/>
    <mergeCell ref="G4:G5"/>
    <mergeCell ref="H4:H5"/>
  </mergeCells>
  <pageMargins left="0.708661417322835" right="0.708661417322835" top="0.748031496062992" bottom="0.748031496062992" header="0.31496062992126" footer="0.511811023622047"/>
  <pageSetup paperSize="9" orientation="portrait"/>
  <headerFooter>
    <oddFooter>&amp;C&amp;11 28&amp;12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12"/>
  <sheetViews>
    <sheetView topLeftCell="A34" workbookViewId="0">
      <selection activeCell="G34" sqref="G$1:G$1048576"/>
    </sheetView>
  </sheetViews>
  <sheetFormatPr defaultColWidth="8.75" defaultRowHeight="15.6"/>
  <cols>
    <col min="1" max="1" width="9.375" customWidth="1"/>
    <col min="2" max="2" width="37.625" customWidth="1"/>
    <col min="3" max="3" width="9.5" customWidth="1"/>
    <col min="4" max="4" width="9.125" customWidth="1"/>
    <col min="5" max="5" width="6.875" customWidth="1"/>
    <col min="6" max="6" width="15.25" customWidth="1"/>
    <col min="7" max="7" width="6.875" customWidth="1"/>
    <col min="8" max="26" width="8.875" customWidth="1"/>
  </cols>
  <sheetData>
    <row r="1" spans="1:26">
      <c r="A1" s="47" t="s">
        <v>636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ht="32.25" customHeight="1" spans="1:26">
      <c r="A2" s="57" t="s">
        <v>637</v>
      </c>
      <c r="B2" s="57"/>
      <c r="C2" s="57"/>
      <c r="D2" s="57"/>
      <c r="E2" s="57"/>
      <c r="F2" s="57"/>
      <c r="G2" s="49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>
      <c r="A3" s="40"/>
      <c r="B3" s="40"/>
      <c r="C3" s="40"/>
      <c r="D3" s="40"/>
      <c r="E3" s="40"/>
      <c r="F3" s="42" t="s">
        <v>2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ht="24" spans="1:26">
      <c r="A4" s="43" t="s">
        <v>61</v>
      </c>
      <c r="B4" s="43" t="s">
        <v>638</v>
      </c>
      <c r="C4" s="51" t="s">
        <v>639</v>
      </c>
      <c r="D4" s="51" t="s">
        <v>631</v>
      </c>
      <c r="E4" s="51" t="s">
        <v>9</v>
      </c>
      <c r="F4" s="51" t="s">
        <v>10</v>
      </c>
      <c r="G4" s="51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ht="35.25" customHeight="1" spans="1:26">
      <c r="A5" s="43"/>
      <c r="B5" s="52" t="s">
        <v>63</v>
      </c>
      <c r="C5" s="43">
        <v>909016</v>
      </c>
      <c r="D5" s="43">
        <v>875460</v>
      </c>
      <c r="E5" s="44">
        <f>D5/C5-1</f>
        <v>-0.0369146417664815</v>
      </c>
      <c r="F5" s="53" t="s">
        <v>640</v>
      </c>
      <c r="G5" s="43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ht="31.5" customHeight="1" spans="1:26">
      <c r="A6" s="45">
        <v>201</v>
      </c>
      <c r="B6" s="46" t="s">
        <v>64</v>
      </c>
      <c r="C6" s="43">
        <v>77517</v>
      </c>
      <c r="D6" s="43">
        <v>81261</v>
      </c>
      <c r="E6" s="44">
        <f>D6/C6-1</f>
        <v>0.0482990827818415</v>
      </c>
      <c r="F6" s="53" t="s">
        <v>641</v>
      </c>
      <c r="G6" s="43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>
      <c r="A7" s="45">
        <v>20101</v>
      </c>
      <c r="B7" s="46" t="s">
        <v>66</v>
      </c>
      <c r="C7" s="43">
        <v>2616</v>
      </c>
      <c r="D7" s="43">
        <v>2346</v>
      </c>
      <c r="E7" s="44"/>
      <c r="F7" s="53"/>
      <c r="G7" s="43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>
      <c r="A8" s="45">
        <v>2010101</v>
      </c>
      <c r="B8" s="45" t="s">
        <v>67</v>
      </c>
      <c r="C8" s="43">
        <v>2279</v>
      </c>
      <c r="D8" s="43">
        <v>1902</v>
      </c>
      <c r="E8" s="44"/>
      <c r="F8" s="53"/>
      <c r="G8" s="43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>
      <c r="A9" s="45">
        <v>2010104</v>
      </c>
      <c r="B9" s="45" t="s">
        <v>69</v>
      </c>
      <c r="C9" s="43">
        <v>169</v>
      </c>
      <c r="D9" s="43">
        <v>179</v>
      </c>
      <c r="E9" s="44"/>
      <c r="F9" s="53"/>
      <c r="G9" s="43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>
      <c r="A10" s="45">
        <v>2010106</v>
      </c>
      <c r="B10" s="45" t="s">
        <v>70</v>
      </c>
      <c r="C10" s="43">
        <v>30</v>
      </c>
      <c r="D10" s="43"/>
      <c r="E10" s="44"/>
      <c r="F10" s="53"/>
      <c r="G10" s="43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>
      <c r="A11" s="45">
        <v>2010108</v>
      </c>
      <c r="B11" s="45" t="s">
        <v>71</v>
      </c>
      <c r="C11" s="43">
        <v>79</v>
      </c>
      <c r="D11" s="43">
        <v>109</v>
      </c>
      <c r="E11" s="44"/>
      <c r="F11" s="53"/>
      <c r="G11" s="43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>
      <c r="A12" s="45">
        <v>2010150</v>
      </c>
      <c r="B12" s="45" t="s">
        <v>83</v>
      </c>
      <c r="C12" s="43">
        <v>4</v>
      </c>
      <c r="D12" s="43">
        <v>69</v>
      </c>
      <c r="E12" s="44"/>
      <c r="F12" s="53"/>
      <c r="G12" s="43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>
      <c r="A13" s="45">
        <v>2010199</v>
      </c>
      <c r="B13" s="45" t="s">
        <v>72</v>
      </c>
      <c r="C13" s="43">
        <v>55</v>
      </c>
      <c r="D13" s="43">
        <v>87</v>
      </c>
      <c r="E13" s="44"/>
      <c r="F13" s="53"/>
      <c r="G13" s="43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>
      <c r="A14" s="45">
        <v>20102</v>
      </c>
      <c r="B14" s="46" t="s">
        <v>73</v>
      </c>
      <c r="C14" s="43">
        <v>1074</v>
      </c>
      <c r="D14" s="43">
        <v>1009</v>
      </c>
      <c r="E14" s="44"/>
      <c r="F14" s="53"/>
      <c r="G14" s="43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>
      <c r="A15" s="45">
        <v>2010201</v>
      </c>
      <c r="B15" s="45" t="s">
        <v>67</v>
      </c>
      <c r="C15" s="43">
        <v>743</v>
      </c>
      <c r="D15" s="43">
        <v>653</v>
      </c>
      <c r="E15" s="44"/>
      <c r="F15" s="53"/>
      <c r="G15" s="43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>
      <c r="A16" s="45">
        <v>2010202</v>
      </c>
      <c r="B16" s="45" t="s">
        <v>68</v>
      </c>
      <c r="C16" s="43">
        <v>48</v>
      </c>
      <c r="D16" s="43">
        <v>58</v>
      </c>
      <c r="E16" s="44"/>
      <c r="F16" s="53"/>
      <c r="G16" s="43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>
      <c r="A17" s="45">
        <v>2010204</v>
      </c>
      <c r="B17" s="45" t="s">
        <v>74</v>
      </c>
      <c r="C17" s="43">
        <v>142</v>
      </c>
      <c r="D17" s="43">
        <v>135</v>
      </c>
      <c r="E17" s="44"/>
      <c r="F17" s="53"/>
      <c r="G17" s="43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>
      <c r="A18" s="45">
        <v>2010205</v>
      </c>
      <c r="B18" s="45" t="s">
        <v>75</v>
      </c>
      <c r="C18" s="43">
        <v>60</v>
      </c>
      <c r="D18" s="43">
        <v>78</v>
      </c>
      <c r="E18" s="44"/>
      <c r="F18" s="53"/>
      <c r="G18" s="43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>
      <c r="A19" s="45">
        <v>2010206</v>
      </c>
      <c r="B19" s="45" t="s">
        <v>76</v>
      </c>
      <c r="C19" s="43">
        <v>40</v>
      </c>
      <c r="D19" s="43">
        <v>36</v>
      </c>
      <c r="E19" s="44"/>
      <c r="F19" s="53"/>
      <c r="G19" s="43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>
      <c r="A20" s="45">
        <v>2010299</v>
      </c>
      <c r="B20" s="45" t="s">
        <v>77</v>
      </c>
      <c r="C20" s="43">
        <v>41</v>
      </c>
      <c r="D20" s="43">
        <v>49</v>
      </c>
      <c r="E20" s="44"/>
      <c r="F20" s="53"/>
      <c r="G20" s="43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>
      <c r="A21" s="45">
        <v>20103</v>
      </c>
      <c r="B21" s="46" t="s">
        <v>642</v>
      </c>
      <c r="C21" s="43">
        <v>25686</v>
      </c>
      <c r="D21" s="43">
        <v>23144</v>
      </c>
      <c r="E21" s="44"/>
      <c r="F21" s="53"/>
      <c r="G21" s="43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>
      <c r="A22" s="45">
        <v>2010301</v>
      </c>
      <c r="B22" s="45" t="s">
        <v>67</v>
      </c>
      <c r="C22" s="43">
        <v>11755</v>
      </c>
      <c r="D22" s="43">
        <v>12410</v>
      </c>
      <c r="E22" s="44"/>
      <c r="F22" s="53"/>
      <c r="G22" s="43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>
      <c r="A23" s="45">
        <v>2010302</v>
      </c>
      <c r="B23" s="45" t="s">
        <v>68</v>
      </c>
      <c r="C23" s="43">
        <v>8279</v>
      </c>
      <c r="D23" s="43">
        <v>7975</v>
      </c>
      <c r="E23" s="44"/>
      <c r="F23" s="53"/>
      <c r="G23" s="43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>
      <c r="A24" s="45">
        <v>2010303</v>
      </c>
      <c r="B24" s="45" t="s">
        <v>79</v>
      </c>
      <c r="C24" s="43">
        <v>73</v>
      </c>
      <c r="D24" s="43">
        <v>83</v>
      </c>
      <c r="E24" s="44"/>
      <c r="F24" s="53"/>
      <c r="G24" s="43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>
      <c r="A25" s="45">
        <v>2010304</v>
      </c>
      <c r="B25" s="45" t="s">
        <v>80</v>
      </c>
      <c r="C25" s="43"/>
      <c r="D25" s="43">
        <v>34</v>
      </c>
      <c r="E25" s="44"/>
      <c r="F25" s="53"/>
      <c r="G25" s="43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>
      <c r="A26" s="45">
        <v>2010305</v>
      </c>
      <c r="B26" s="45" t="s">
        <v>81</v>
      </c>
      <c r="C26" s="43">
        <v>852</v>
      </c>
      <c r="D26" s="43">
        <v>9</v>
      </c>
      <c r="E26" s="44"/>
      <c r="F26" s="53"/>
      <c r="G26" s="43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>
      <c r="A27" s="45">
        <v>2010308</v>
      </c>
      <c r="B27" s="45" t="s">
        <v>82</v>
      </c>
      <c r="C27" s="43">
        <v>103</v>
      </c>
      <c r="D27" s="43">
        <v>91</v>
      </c>
      <c r="E27" s="44"/>
      <c r="F27" s="53"/>
      <c r="G27" s="43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>
      <c r="A28" s="45">
        <v>2010350</v>
      </c>
      <c r="B28" s="45" t="s">
        <v>83</v>
      </c>
      <c r="C28" s="43">
        <v>784</v>
      </c>
      <c r="D28" s="43">
        <v>615</v>
      </c>
      <c r="E28" s="44"/>
      <c r="F28" s="53"/>
      <c r="G28" s="43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>
      <c r="A29" s="45">
        <v>2010399</v>
      </c>
      <c r="B29" s="45" t="s">
        <v>643</v>
      </c>
      <c r="C29" s="43">
        <v>3840</v>
      </c>
      <c r="D29" s="43">
        <v>1927</v>
      </c>
      <c r="E29" s="44"/>
      <c r="F29" s="53"/>
      <c r="G29" s="43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>
      <c r="A30" s="45">
        <v>20104</v>
      </c>
      <c r="B30" s="46" t="s">
        <v>85</v>
      </c>
      <c r="C30" s="43">
        <v>1551</v>
      </c>
      <c r="D30" s="43">
        <v>1827</v>
      </c>
      <c r="E30" s="44"/>
      <c r="F30" s="53"/>
      <c r="G30" s="43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>
      <c r="A31" s="45">
        <v>2010401</v>
      </c>
      <c r="B31" s="45" t="s">
        <v>67</v>
      </c>
      <c r="C31" s="43">
        <v>853</v>
      </c>
      <c r="D31" s="43">
        <v>715</v>
      </c>
      <c r="E31" s="44"/>
      <c r="F31" s="53"/>
      <c r="G31" s="43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>
      <c r="A32" s="45">
        <v>2010402</v>
      </c>
      <c r="B32" s="45" t="s">
        <v>68</v>
      </c>
      <c r="C32" s="43">
        <v>35</v>
      </c>
      <c r="D32" s="43">
        <v>364</v>
      </c>
      <c r="E32" s="44"/>
      <c r="F32" s="53"/>
      <c r="G32" s="43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>
      <c r="A33" s="45">
        <v>2010404</v>
      </c>
      <c r="B33" s="45" t="s">
        <v>644</v>
      </c>
      <c r="C33" s="43"/>
      <c r="D33" s="43">
        <v>158</v>
      </c>
      <c r="E33" s="44"/>
      <c r="F33" s="53"/>
      <c r="G33" s="43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>
      <c r="A34" s="45">
        <v>2010405</v>
      </c>
      <c r="B34" s="45" t="s">
        <v>86</v>
      </c>
      <c r="C34" s="43">
        <v>15</v>
      </c>
      <c r="D34" s="43">
        <v>13</v>
      </c>
      <c r="E34" s="44"/>
      <c r="F34" s="53"/>
      <c r="G34" s="43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>
      <c r="A35" s="45">
        <v>2010408</v>
      </c>
      <c r="B35" s="45" t="s">
        <v>88</v>
      </c>
      <c r="C35" s="43">
        <v>45</v>
      </c>
      <c r="D35" s="43">
        <v>25</v>
      </c>
      <c r="E35" s="44"/>
      <c r="F35" s="53"/>
      <c r="G35" s="43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>
      <c r="A36" s="45">
        <v>2010409</v>
      </c>
      <c r="B36" s="45" t="s">
        <v>89</v>
      </c>
      <c r="C36" s="43">
        <v>16</v>
      </c>
      <c r="D36" s="43"/>
      <c r="E36" s="44"/>
      <c r="F36" s="53"/>
      <c r="G36" s="43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>
      <c r="A37" s="45">
        <v>2010450</v>
      </c>
      <c r="B37" s="45" t="s">
        <v>83</v>
      </c>
      <c r="C37" s="43">
        <v>195</v>
      </c>
      <c r="D37" s="43">
        <v>210</v>
      </c>
      <c r="E37" s="44"/>
      <c r="F37" s="53"/>
      <c r="G37" s="43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>
      <c r="A38" s="45">
        <v>2010499</v>
      </c>
      <c r="B38" s="45" t="s">
        <v>90</v>
      </c>
      <c r="C38" s="43">
        <v>392</v>
      </c>
      <c r="D38" s="43">
        <v>342</v>
      </c>
      <c r="E38" s="44"/>
      <c r="F38" s="53"/>
      <c r="G38" s="43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>
      <c r="A39" s="45">
        <v>20105</v>
      </c>
      <c r="B39" s="46" t="s">
        <v>91</v>
      </c>
      <c r="C39" s="43">
        <v>1026</v>
      </c>
      <c r="D39" s="43">
        <v>1131</v>
      </c>
      <c r="E39" s="44"/>
      <c r="F39" s="45"/>
      <c r="G39" s="43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>
      <c r="A40" s="45">
        <v>2010501</v>
      </c>
      <c r="B40" s="45" t="s">
        <v>67</v>
      </c>
      <c r="C40" s="43">
        <v>172</v>
      </c>
      <c r="D40" s="43">
        <v>226</v>
      </c>
      <c r="E40" s="44"/>
      <c r="F40" s="53"/>
      <c r="G40" s="43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>
      <c r="A41" s="45">
        <v>2010505</v>
      </c>
      <c r="B41" s="45" t="s">
        <v>92</v>
      </c>
      <c r="C41" s="43">
        <v>249</v>
      </c>
      <c r="D41" s="43">
        <v>275</v>
      </c>
      <c r="E41" s="44"/>
      <c r="F41" s="53"/>
      <c r="G41" s="43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>
      <c r="A42" s="45">
        <v>2010507</v>
      </c>
      <c r="B42" s="45" t="s">
        <v>93</v>
      </c>
      <c r="C42" s="43">
        <v>349</v>
      </c>
      <c r="D42" s="43">
        <v>418</v>
      </c>
      <c r="E42" s="44"/>
      <c r="F42" s="53"/>
      <c r="G42" s="43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>
      <c r="A43" s="45">
        <v>2010508</v>
      </c>
      <c r="B43" s="45" t="s">
        <v>94</v>
      </c>
      <c r="C43" s="43">
        <v>77</v>
      </c>
      <c r="D43" s="43">
        <v>66</v>
      </c>
      <c r="E43" s="44"/>
      <c r="F43" s="53"/>
      <c r="G43" s="43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>
      <c r="A44" s="45">
        <v>2010550</v>
      </c>
      <c r="B44" s="45" t="s">
        <v>83</v>
      </c>
      <c r="C44" s="43">
        <v>164</v>
      </c>
      <c r="D44" s="43">
        <v>146</v>
      </c>
      <c r="E44" s="44"/>
      <c r="F44" s="53"/>
      <c r="G44" s="4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>
      <c r="A45" s="45">
        <v>2010599</v>
      </c>
      <c r="B45" s="45" t="s">
        <v>95</v>
      </c>
      <c r="C45" s="43">
        <v>15</v>
      </c>
      <c r="D45" s="43"/>
      <c r="E45" s="44"/>
      <c r="F45" s="53"/>
      <c r="G45" s="43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>
      <c r="A46" s="45">
        <v>20106</v>
      </c>
      <c r="B46" s="46" t="s">
        <v>96</v>
      </c>
      <c r="C46" s="43">
        <v>5395</v>
      </c>
      <c r="D46" s="43">
        <v>4602</v>
      </c>
      <c r="E46" s="44"/>
      <c r="F46" s="53"/>
      <c r="G46" s="43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>
      <c r="A47" s="45">
        <v>2010601</v>
      </c>
      <c r="B47" s="45" t="s">
        <v>67</v>
      </c>
      <c r="C47" s="43">
        <v>2975</v>
      </c>
      <c r="D47" s="43">
        <v>2802</v>
      </c>
      <c r="E47" s="44"/>
      <c r="F47" s="53"/>
      <c r="G47" s="43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>
      <c r="A48" s="45">
        <v>2010602</v>
      </c>
      <c r="B48" s="45" t="s">
        <v>68</v>
      </c>
      <c r="C48" s="43">
        <v>999</v>
      </c>
      <c r="D48" s="43">
        <v>852</v>
      </c>
      <c r="E48" s="44"/>
      <c r="F48" s="53"/>
      <c r="G48" s="43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>
      <c r="A49" s="45">
        <v>2010604</v>
      </c>
      <c r="B49" s="45" t="s">
        <v>97</v>
      </c>
      <c r="C49" s="43">
        <v>19</v>
      </c>
      <c r="D49" s="43">
        <v>20</v>
      </c>
      <c r="E49" s="44"/>
      <c r="F49" s="53"/>
      <c r="G49" s="43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>
      <c r="A50" s="45">
        <v>2010605</v>
      </c>
      <c r="B50" s="45" t="s">
        <v>98</v>
      </c>
      <c r="C50" s="43">
        <v>30</v>
      </c>
      <c r="D50" s="43">
        <v>19</v>
      </c>
      <c r="E50" s="44"/>
      <c r="F50" s="53"/>
      <c r="G50" s="43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>
      <c r="A51" s="45">
        <v>2010607</v>
      </c>
      <c r="B51" s="45" t="s">
        <v>99</v>
      </c>
      <c r="C51" s="43">
        <v>286</v>
      </c>
      <c r="D51" s="43">
        <v>475</v>
      </c>
      <c r="E51" s="44"/>
      <c r="F51" s="53"/>
      <c r="G51" s="43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>
      <c r="A52" s="45">
        <v>2010608</v>
      </c>
      <c r="B52" s="45" t="s">
        <v>100</v>
      </c>
      <c r="C52" s="43">
        <v>155</v>
      </c>
      <c r="D52" s="43"/>
      <c r="E52" s="44"/>
      <c r="F52" s="53"/>
      <c r="G52" s="43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>
      <c r="A53" s="45">
        <v>2010650</v>
      </c>
      <c r="B53" s="45" t="s">
        <v>83</v>
      </c>
      <c r="C53" s="43">
        <v>321</v>
      </c>
      <c r="D53" s="43">
        <v>139</v>
      </c>
      <c r="E53" s="44"/>
      <c r="F53" s="53"/>
      <c r="G53" s="43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>
      <c r="A54" s="45">
        <v>2010699</v>
      </c>
      <c r="B54" s="45" t="s">
        <v>101</v>
      </c>
      <c r="C54" s="43">
        <v>610</v>
      </c>
      <c r="D54" s="43">
        <v>295</v>
      </c>
      <c r="E54" s="44"/>
      <c r="F54" s="53"/>
      <c r="G54" s="43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>
      <c r="A55" s="45">
        <v>20107</v>
      </c>
      <c r="B55" s="46" t="s">
        <v>102</v>
      </c>
      <c r="C55" s="43">
        <v>6110</v>
      </c>
      <c r="D55" s="43">
        <v>5557</v>
      </c>
      <c r="E55" s="44"/>
      <c r="F55" s="53"/>
      <c r="G55" s="43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>
      <c r="A56" s="45">
        <v>2010707</v>
      </c>
      <c r="B56" s="45" t="s">
        <v>106</v>
      </c>
      <c r="C56" s="43">
        <v>110</v>
      </c>
      <c r="D56" s="43">
        <v>30</v>
      </c>
      <c r="E56" s="44"/>
      <c r="F56" s="53"/>
      <c r="G56" s="43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>
      <c r="A57" s="45">
        <v>2010799</v>
      </c>
      <c r="B57" s="45" t="s">
        <v>108</v>
      </c>
      <c r="C57" s="43">
        <v>6000</v>
      </c>
      <c r="D57" s="43">
        <v>5527</v>
      </c>
      <c r="E57" s="44"/>
      <c r="F57" s="53"/>
      <c r="G57" s="43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>
      <c r="A58" s="45">
        <v>20108</v>
      </c>
      <c r="B58" s="46" t="s">
        <v>109</v>
      </c>
      <c r="C58" s="43">
        <v>839</v>
      </c>
      <c r="D58" s="43">
        <v>934</v>
      </c>
      <c r="E58" s="44"/>
      <c r="F58" s="53"/>
      <c r="G58" s="43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>
      <c r="A59" s="45">
        <v>2010801</v>
      </c>
      <c r="B59" s="45" t="s">
        <v>67</v>
      </c>
      <c r="C59" s="43">
        <v>504</v>
      </c>
      <c r="D59" s="43">
        <v>458</v>
      </c>
      <c r="E59" s="44"/>
      <c r="F59" s="53"/>
      <c r="G59" s="43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>
      <c r="A60" s="45">
        <v>2010804</v>
      </c>
      <c r="B60" s="45" t="s">
        <v>110</v>
      </c>
      <c r="C60" s="43">
        <v>84</v>
      </c>
      <c r="D60" s="43">
        <v>213</v>
      </c>
      <c r="E60" s="44"/>
      <c r="F60" s="53"/>
      <c r="G60" s="43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>
      <c r="A61" s="45">
        <v>2010805</v>
      </c>
      <c r="B61" s="45" t="s">
        <v>111</v>
      </c>
      <c r="C61" s="43">
        <v>14</v>
      </c>
      <c r="D61" s="43">
        <v>11</v>
      </c>
      <c r="E61" s="44"/>
      <c r="F61" s="53"/>
      <c r="G61" s="43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>
      <c r="A62" s="45">
        <v>2010806</v>
      </c>
      <c r="B62" s="45" t="s">
        <v>99</v>
      </c>
      <c r="C62" s="43">
        <v>1</v>
      </c>
      <c r="D62" s="43">
        <v>1</v>
      </c>
      <c r="E62" s="44"/>
      <c r="F62" s="53"/>
      <c r="G62" s="43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>
      <c r="A63" s="45">
        <v>2010850</v>
      </c>
      <c r="B63" s="45" t="s">
        <v>83</v>
      </c>
      <c r="C63" s="43">
        <v>226</v>
      </c>
      <c r="D63" s="43">
        <v>249</v>
      </c>
      <c r="E63" s="44"/>
      <c r="F63" s="53"/>
      <c r="G63" s="43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>
      <c r="A64" s="45">
        <v>2010899</v>
      </c>
      <c r="B64" s="45" t="s">
        <v>112</v>
      </c>
      <c r="C64" s="43">
        <v>10</v>
      </c>
      <c r="D64" s="43">
        <v>2</v>
      </c>
      <c r="E64" s="44"/>
      <c r="F64" s="53"/>
      <c r="G64" s="43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>
      <c r="A65" s="45">
        <v>20109</v>
      </c>
      <c r="B65" s="46" t="s">
        <v>113</v>
      </c>
      <c r="C65" s="43">
        <v>403</v>
      </c>
      <c r="D65" s="43">
        <v>720</v>
      </c>
      <c r="E65" s="44"/>
      <c r="F65" s="53"/>
      <c r="G65" s="43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>
      <c r="A66" s="45">
        <v>2010902</v>
      </c>
      <c r="B66" s="45" t="s">
        <v>68</v>
      </c>
      <c r="C66" s="43"/>
      <c r="D66" s="43">
        <v>10</v>
      </c>
      <c r="E66" s="44"/>
      <c r="F66" s="53"/>
      <c r="G66" s="43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>
      <c r="A67" s="45">
        <v>2010912</v>
      </c>
      <c r="B67" s="45" t="s">
        <v>114</v>
      </c>
      <c r="C67" s="43">
        <v>242</v>
      </c>
      <c r="D67" s="43">
        <v>13</v>
      </c>
      <c r="E67" s="44"/>
      <c r="F67" s="53"/>
      <c r="G67" s="43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>
      <c r="A68" s="45">
        <v>2010950</v>
      </c>
      <c r="B68" s="45" t="s">
        <v>83</v>
      </c>
      <c r="C68" s="43">
        <v>161</v>
      </c>
      <c r="D68" s="43">
        <v>117</v>
      </c>
      <c r="E68" s="44"/>
      <c r="F68" s="53"/>
      <c r="G68" s="43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>
      <c r="A69" s="45">
        <v>2010999</v>
      </c>
      <c r="B69" s="45" t="s">
        <v>645</v>
      </c>
      <c r="C69" s="43"/>
      <c r="D69" s="43">
        <v>580</v>
      </c>
      <c r="E69" s="44"/>
      <c r="F69" s="53"/>
      <c r="G69" s="43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>
      <c r="A70" s="45">
        <v>20110</v>
      </c>
      <c r="B70" s="46" t="s">
        <v>115</v>
      </c>
      <c r="C70" s="43">
        <v>1790</v>
      </c>
      <c r="D70" s="43">
        <v>2103</v>
      </c>
      <c r="E70" s="44"/>
      <c r="F70" s="53"/>
      <c r="G70" s="43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>
      <c r="A71" s="45">
        <v>2011001</v>
      </c>
      <c r="B71" s="45" t="s">
        <v>67</v>
      </c>
      <c r="C71" s="43">
        <v>280</v>
      </c>
      <c r="D71" s="43">
        <v>343</v>
      </c>
      <c r="E71" s="44"/>
      <c r="F71" s="53"/>
      <c r="G71" s="43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>
      <c r="A72" s="45">
        <v>2011002</v>
      </c>
      <c r="B72" s="45" t="s">
        <v>68</v>
      </c>
      <c r="C72" s="43">
        <v>130</v>
      </c>
      <c r="D72" s="43">
        <v>90</v>
      </c>
      <c r="E72" s="44"/>
      <c r="F72" s="53"/>
      <c r="G72" s="43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>
      <c r="A73" s="45">
        <v>2011050</v>
      </c>
      <c r="B73" s="45" t="s">
        <v>83</v>
      </c>
      <c r="C73" s="43">
        <v>220</v>
      </c>
      <c r="D73" s="43">
        <v>311</v>
      </c>
      <c r="E73" s="44"/>
      <c r="F73" s="53"/>
      <c r="G73" s="43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>
      <c r="A74" s="45">
        <v>2011099</v>
      </c>
      <c r="B74" s="45" t="s">
        <v>118</v>
      </c>
      <c r="C74" s="43">
        <v>1160</v>
      </c>
      <c r="D74" s="43">
        <v>1359</v>
      </c>
      <c r="E74" s="44"/>
      <c r="F74" s="53"/>
      <c r="G74" s="43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>
      <c r="A75" s="45">
        <v>20111</v>
      </c>
      <c r="B75" s="46" t="s">
        <v>119</v>
      </c>
      <c r="C75" s="43">
        <v>3657</v>
      </c>
      <c r="D75" s="43">
        <v>3420</v>
      </c>
      <c r="E75" s="44"/>
      <c r="F75" s="53"/>
      <c r="G75" s="43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>
      <c r="A76" s="45">
        <v>2011101</v>
      </c>
      <c r="B76" s="45" t="s">
        <v>67</v>
      </c>
      <c r="C76" s="43">
        <v>2683</v>
      </c>
      <c r="D76" s="43">
        <v>2907</v>
      </c>
      <c r="E76" s="44"/>
      <c r="F76" s="53"/>
      <c r="G76" s="43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>
      <c r="A77" s="45">
        <v>2011104</v>
      </c>
      <c r="B77" s="45" t="s">
        <v>120</v>
      </c>
      <c r="C77" s="43">
        <v>412</v>
      </c>
      <c r="D77" s="43">
        <v>332</v>
      </c>
      <c r="E77" s="44"/>
      <c r="F77" s="53"/>
      <c r="G77" s="43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>
      <c r="A78" s="45">
        <v>2011199</v>
      </c>
      <c r="B78" s="45" t="s">
        <v>121</v>
      </c>
      <c r="C78" s="43">
        <v>562</v>
      </c>
      <c r="D78" s="43">
        <v>181</v>
      </c>
      <c r="E78" s="44"/>
      <c r="F78" s="53"/>
      <c r="G78" s="43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>
      <c r="A79" s="45">
        <v>20113</v>
      </c>
      <c r="B79" s="46" t="s">
        <v>122</v>
      </c>
      <c r="C79" s="43">
        <v>1875</v>
      </c>
      <c r="D79" s="43">
        <v>2316</v>
      </c>
      <c r="E79" s="44"/>
      <c r="F79" s="53"/>
      <c r="G79" s="43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>
      <c r="A80" s="45">
        <v>2011301</v>
      </c>
      <c r="B80" s="45" t="s">
        <v>67</v>
      </c>
      <c r="C80" s="43">
        <v>303</v>
      </c>
      <c r="D80" s="43">
        <v>572</v>
      </c>
      <c r="E80" s="44"/>
      <c r="F80" s="53"/>
      <c r="G80" s="43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>
      <c r="A81" s="45">
        <v>2011302</v>
      </c>
      <c r="B81" s="45" t="s">
        <v>68</v>
      </c>
      <c r="C81" s="43">
        <v>9</v>
      </c>
      <c r="D81" s="43">
        <v>10</v>
      </c>
      <c r="E81" s="44"/>
      <c r="F81" s="53"/>
      <c r="G81" s="43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>
      <c r="A82" s="45">
        <v>2011304</v>
      </c>
      <c r="B82" s="45" t="s">
        <v>123</v>
      </c>
      <c r="C82" s="43">
        <v>30</v>
      </c>
      <c r="D82" s="43">
        <v>18</v>
      </c>
      <c r="E82" s="44"/>
      <c r="F82" s="53"/>
      <c r="G82" s="43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>
      <c r="A83" s="45">
        <v>2011350</v>
      </c>
      <c r="B83" s="45" t="s">
        <v>83</v>
      </c>
      <c r="C83" s="43">
        <v>1498</v>
      </c>
      <c r="D83" s="43">
        <v>1678</v>
      </c>
      <c r="E83" s="44"/>
      <c r="F83" s="53"/>
      <c r="G83" s="43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>
      <c r="A84" s="45">
        <v>2011399</v>
      </c>
      <c r="B84" s="45" t="s">
        <v>126</v>
      </c>
      <c r="C84" s="43">
        <v>35</v>
      </c>
      <c r="D84" s="43">
        <v>38</v>
      </c>
      <c r="E84" s="44"/>
      <c r="F84" s="53"/>
      <c r="G84" s="43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>
      <c r="A85" s="45">
        <v>20123</v>
      </c>
      <c r="B85" s="46" t="s">
        <v>135</v>
      </c>
      <c r="C85" s="43">
        <v>1</v>
      </c>
      <c r="D85" s="43"/>
      <c r="E85" s="44"/>
      <c r="F85" s="53"/>
      <c r="G85" s="43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>
      <c r="A86" s="45">
        <v>2012399</v>
      </c>
      <c r="B86" s="45" t="s">
        <v>136</v>
      </c>
      <c r="C86" s="43">
        <v>1</v>
      </c>
      <c r="D86" s="43"/>
      <c r="E86" s="44"/>
      <c r="F86" s="53"/>
      <c r="G86" s="43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>
      <c r="A87" s="45">
        <v>20125</v>
      </c>
      <c r="B87" s="46" t="s">
        <v>137</v>
      </c>
      <c r="C87" s="43">
        <v>155</v>
      </c>
      <c r="D87" s="43">
        <v>177</v>
      </c>
      <c r="E87" s="44"/>
      <c r="F87" s="53"/>
      <c r="G87" s="43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>
      <c r="A88" s="45">
        <v>2012501</v>
      </c>
      <c r="B88" s="45" t="s">
        <v>67</v>
      </c>
      <c r="C88" s="43">
        <v>72</v>
      </c>
      <c r="D88" s="43">
        <v>97</v>
      </c>
      <c r="E88" s="44"/>
      <c r="F88" s="53"/>
      <c r="G88" s="43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>
      <c r="A89" s="45">
        <v>2012505</v>
      </c>
      <c r="B89" s="45" t="s">
        <v>138</v>
      </c>
      <c r="C89" s="43">
        <v>17</v>
      </c>
      <c r="D89" s="43">
        <v>15</v>
      </c>
      <c r="E89" s="44"/>
      <c r="F89" s="53"/>
      <c r="G89" s="43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>
      <c r="A90" s="45">
        <v>2012550</v>
      </c>
      <c r="B90" s="45" t="s">
        <v>83</v>
      </c>
      <c r="C90" s="43">
        <v>16</v>
      </c>
      <c r="D90" s="43">
        <v>15</v>
      </c>
      <c r="E90" s="44"/>
      <c r="F90" s="53"/>
      <c r="G90" s="43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>
      <c r="A91" s="45">
        <v>2012599</v>
      </c>
      <c r="B91" s="45" t="s">
        <v>139</v>
      </c>
      <c r="C91" s="43">
        <v>50</v>
      </c>
      <c r="D91" s="43">
        <v>50</v>
      </c>
      <c r="E91" s="44"/>
      <c r="F91" s="53"/>
      <c r="G91" s="43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>
      <c r="A92" s="45">
        <v>20126</v>
      </c>
      <c r="B92" s="46" t="s">
        <v>140</v>
      </c>
      <c r="C92" s="43">
        <v>624</v>
      </c>
      <c r="D92" s="43">
        <v>449</v>
      </c>
      <c r="E92" s="44"/>
      <c r="F92" s="53"/>
      <c r="G92" s="43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>
      <c r="A93" s="45">
        <v>2012601</v>
      </c>
      <c r="B93" s="45" t="s">
        <v>67</v>
      </c>
      <c r="C93" s="43">
        <v>288</v>
      </c>
      <c r="D93" s="43">
        <v>176</v>
      </c>
      <c r="E93" s="44"/>
      <c r="F93" s="53"/>
      <c r="G93" s="43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>
      <c r="A94" s="45">
        <v>2012602</v>
      </c>
      <c r="B94" s="45" t="s">
        <v>68</v>
      </c>
      <c r="C94" s="43">
        <v>156</v>
      </c>
      <c r="D94" s="43"/>
      <c r="E94" s="44"/>
      <c r="F94" s="53"/>
      <c r="G94" s="43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>
      <c r="A95" s="45">
        <v>2012603</v>
      </c>
      <c r="B95" s="45" t="s">
        <v>79</v>
      </c>
      <c r="C95" s="43">
        <v>48</v>
      </c>
      <c r="D95" s="43">
        <v>50</v>
      </c>
      <c r="E95" s="44"/>
      <c r="F95" s="53"/>
      <c r="G95" s="43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>
      <c r="A96" s="45">
        <v>2012604</v>
      </c>
      <c r="B96" s="45" t="s">
        <v>141</v>
      </c>
      <c r="C96" s="43">
        <v>132</v>
      </c>
      <c r="D96" s="43">
        <v>223</v>
      </c>
      <c r="E96" s="44"/>
      <c r="F96" s="53"/>
      <c r="G96" s="43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>
      <c r="A97" s="45">
        <v>20128</v>
      </c>
      <c r="B97" s="46" t="s">
        <v>142</v>
      </c>
      <c r="C97" s="43">
        <v>292</v>
      </c>
      <c r="D97" s="43">
        <v>204</v>
      </c>
      <c r="E97" s="44"/>
      <c r="F97" s="53"/>
      <c r="G97" s="43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>
      <c r="A98" s="45">
        <v>2012801</v>
      </c>
      <c r="B98" s="45" t="s">
        <v>67</v>
      </c>
      <c r="C98" s="43">
        <v>105</v>
      </c>
      <c r="D98" s="43">
        <v>100</v>
      </c>
      <c r="E98" s="44"/>
      <c r="F98" s="53"/>
      <c r="G98" s="43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>
      <c r="A99" s="45">
        <v>2012802</v>
      </c>
      <c r="B99" s="45" t="s">
        <v>68</v>
      </c>
      <c r="C99" s="43">
        <v>2</v>
      </c>
      <c r="D99" s="43">
        <v>3</v>
      </c>
      <c r="E99" s="44"/>
      <c r="F99" s="53"/>
      <c r="G99" s="43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>
      <c r="A100" s="45">
        <v>2012804</v>
      </c>
      <c r="B100" s="45" t="s">
        <v>76</v>
      </c>
      <c r="C100" s="43">
        <v>1</v>
      </c>
      <c r="D100" s="43"/>
      <c r="E100" s="44"/>
      <c r="F100" s="53"/>
      <c r="G100" s="43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>
      <c r="A101" s="45">
        <v>2012899</v>
      </c>
      <c r="B101" s="45" t="s">
        <v>143</v>
      </c>
      <c r="C101" s="43">
        <v>184</v>
      </c>
      <c r="D101" s="43">
        <v>101</v>
      </c>
      <c r="E101" s="44"/>
      <c r="F101" s="53"/>
      <c r="G101" s="43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>
      <c r="A102" s="45">
        <v>20129</v>
      </c>
      <c r="B102" s="46" t="s">
        <v>144</v>
      </c>
      <c r="C102" s="43">
        <v>788</v>
      </c>
      <c r="D102" s="43">
        <v>999</v>
      </c>
      <c r="E102" s="44"/>
      <c r="F102" s="53"/>
      <c r="G102" s="43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>
      <c r="A103" s="45">
        <v>2012901</v>
      </c>
      <c r="B103" s="45" t="s">
        <v>67</v>
      </c>
      <c r="C103" s="43">
        <v>291</v>
      </c>
      <c r="D103" s="43">
        <v>504</v>
      </c>
      <c r="E103" s="44"/>
      <c r="F103" s="53"/>
      <c r="G103" s="43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>
      <c r="A104" s="45">
        <v>2012902</v>
      </c>
      <c r="B104" s="45" t="s">
        <v>68</v>
      </c>
      <c r="C104" s="43">
        <v>46</v>
      </c>
      <c r="D104" s="43">
        <v>1</v>
      </c>
      <c r="E104" s="44"/>
      <c r="F104" s="53"/>
      <c r="G104" s="43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>
      <c r="A105" s="45">
        <v>2012906</v>
      </c>
      <c r="B105" s="45" t="s">
        <v>146</v>
      </c>
      <c r="C105" s="43">
        <v>200</v>
      </c>
      <c r="D105" s="43">
        <v>200</v>
      </c>
      <c r="E105" s="44"/>
      <c r="F105" s="53"/>
      <c r="G105" s="43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>
      <c r="A106" s="45">
        <v>2012950</v>
      </c>
      <c r="B106" s="45" t="s">
        <v>83</v>
      </c>
      <c r="C106" s="43">
        <v>122</v>
      </c>
      <c r="D106" s="43">
        <v>93</v>
      </c>
      <c r="E106" s="44"/>
      <c r="F106" s="53"/>
      <c r="G106" s="43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>
      <c r="A107" s="45">
        <v>2012999</v>
      </c>
      <c r="B107" s="45" t="s">
        <v>147</v>
      </c>
      <c r="C107" s="43">
        <v>129</v>
      </c>
      <c r="D107" s="43">
        <v>201</v>
      </c>
      <c r="E107" s="44"/>
      <c r="F107" s="53"/>
      <c r="G107" s="43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>
      <c r="A108" s="45">
        <v>20131</v>
      </c>
      <c r="B108" s="46" t="s">
        <v>646</v>
      </c>
      <c r="C108" s="43">
        <v>4105</v>
      </c>
      <c r="D108" s="43">
        <v>5176</v>
      </c>
      <c r="E108" s="44"/>
      <c r="F108" s="53"/>
      <c r="G108" s="43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>
      <c r="A109" s="45">
        <v>2013101</v>
      </c>
      <c r="B109" s="45" t="s">
        <v>67</v>
      </c>
      <c r="C109" s="43">
        <v>3889</v>
      </c>
      <c r="D109" s="43">
        <v>4421</v>
      </c>
      <c r="E109" s="44"/>
      <c r="F109" s="53"/>
      <c r="G109" s="43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>
      <c r="A110" s="45">
        <v>2013102</v>
      </c>
      <c r="B110" s="45" t="s">
        <v>68</v>
      </c>
      <c r="C110" s="43">
        <v>30</v>
      </c>
      <c r="D110" s="43">
        <v>26</v>
      </c>
      <c r="E110" s="44"/>
      <c r="F110" s="53"/>
      <c r="G110" s="43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>
      <c r="A111" s="45">
        <v>2013105</v>
      </c>
      <c r="B111" s="45" t="s">
        <v>149</v>
      </c>
      <c r="C111" s="43">
        <v>68</v>
      </c>
      <c r="D111" s="43">
        <v>531</v>
      </c>
      <c r="E111" s="44"/>
      <c r="F111" s="53"/>
      <c r="G111" s="43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>
      <c r="A112" s="45">
        <v>2013150</v>
      </c>
      <c r="B112" s="45" t="s">
        <v>83</v>
      </c>
      <c r="C112" s="43">
        <v>33</v>
      </c>
      <c r="D112" s="43">
        <v>35</v>
      </c>
      <c r="E112" s="44"/>
      <c r="F112" s="53"/>
      <c r="G112" s="43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>
      <c r="A113" s="45">
        <v>2013199</v>
      </c>
      <c r="B113" s="45" t="s">
        <v>647</v>
      </c>
      <c r="C113" s="43">
        <v>85</v>
      </c>
      <c r="D113" s="43">
        <v>163</v>
      </c>
      <c r="E113" s="44"/>
      <c r="F113" s="53"/>
      <c r="G113" s="43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>
      <c r="A114" s="45">
        <v>20132</v>
      </c>
      <c r="B114" s="46" t="s">
        <v>151</v>
      </c>
      <c r="C114" s="43">
        <v>3904</v>
      </c>
      <c r="D114" s="43">
        <v>4867</v>
      </c>
      <c r="E114" s="44"/>
      <c r="F114" s="53"/>
      <c r="G114" s="43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>
      <c r="A115" s="45">
        <v>2013201</v>
      </c>
      <c r="B115" s="45" t="s">
        <v>67</v>
      </c>
      <c r="C115" s="43">
        <v>645</v>
      </c>
      <c r="D115" s="43">
        <v>1199</v>
      </c>
      <c r="E115" s="44"/>
      <c r="F115" s="53"/>
      <c r="G115" s="43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>
      <c r="A116" s="45">
        <v>2013202</v>
      </c>
      <c r="B116" s="45" t="s">
        <v>68</v>
      </c>
      <c r="C116" s="43">
        <v>49</v>
      </c>
      <c r="D116" s="43">
        <v>63</v>
      </c>
      <c r="E116" s="44"/>
      <c r="F116" s="53"/>
      <c r="G116" s="43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>
      <c r="A117" s="45">
        <v>2013204</v>
      </c>
      <c r="B117" s="45" t="s">
        <v>152</v>
      </c>
      <c r="C117" s="43">
        <v>17</v>
      </c>
      <c r="D117" s="43">
        <v>147</v>
      </c>
      <c r="E117" s="44"/>
      <c r="F117" s="53"/>
      <c r="G117" s="43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>
      <c r="A118" s="45">
        <v>2013250</v>
      </c>
      <c r="B118" s="45" t="s">
        <v>83</v>
      </c>
      <c r="C118" s="43">
        <v>41</v>
      </c>
      <c r="D118" s="43">
        <v>137</v>
      </c>
      <c r="E118" s="44"/>
      <c r="F118" s="53"/>
      <c r="G118" s="43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>
      <c r="A119" s="45">
        <v>2013299</v>
      </c>
      <c r="B119" s="45" t="s">
        <v>153</v>
      </c>
      <c r="C119" s="43">
        <v>3152</v>
      </c>
      <c r="D119" s="43">
        <v>3321</v>
      </c>
      <c r="E119" s="44"/>
      <c r="F119" s="53"/>
      <c r="G119" s="43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>
      <c r="A120" s="45">
        <v>20133</v>
      </c>
      <c r="B120" s="46" t="s">
        <v>154</v>
      </c>
      <c r="C120" s="43">
        <v>1336</v>
      </c>
      <c r="D120" s="43">
        <v>1722</v>
      </c>
      <c r="E120" s="44"/>
      <c r="F120" s="53"/>
      <c r="G120" s="43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>
      <c r="A121" s="45">
        <v>2013301</v>
      </c>
      <c r="B121" s="45" t="s">
        <v>67</v>
      </c>
      <c r="C121" s="43">
        <v>361</v>
      </c>
      <c r="D121" s="43">
        <v>531</v>
      </c>
      <c r="E121" s="44"/>
      <c r="F121" s="53"/>
      <c r="G121" s="43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>
      <c r="A122" s="45">
        <v>2013302</v>
      </c>
      <c r="B122" s="45" t="s">
        <v>68</v>
      </c>
      <c r="C122" s="43">
        <v>2</v>
      </c>
      <c r="D122" s="43">
        <v>1</v>
      </c>
      <c r="E122" s="44"/>
      <c r="F122" s="53"/>
      <c r="G122" s="43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>
      <c r="A123" s="45">
        <v>2013350</v>
      </c>
      <c r="B123" s="45" t="s">
        <v>83</v>
      </c>
      <c r="C123" s="43">
        <v>202</v>
      </c>
      <c r="D123" s="43">
        <v>225</v>
      </c>
      <c r="E123" s="44"/>
      <c r="F123" s="53"/>
      <c r="G123" s="43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>
      <c r="A124" s="45">
        <v>2013399</v>
      </c>
      <c r="B124" s="45" t="s">
        <v>155</v>
      </c>
      <c r="C124" s="43">
        <v>771</v>
      </c>
      <c r="D124" s="43">
        <v>965</v>
      </c>
      <c r="E124" s="44"/>
      <c r="F124" s="53"/>
      <c r="G124" s="43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>
      <c r="A125" s="45">
        <v>20134</v>
      </c>
      <c r="B125" s="46" t="s">
        <v>156</v>
      </c>
      <c r="C125" s="43">
        <v>1032</v>
      </c>
      <c r="D125" s="43">
        <v>1128</v>
      </c>
      <c r="E125" s="44"/>
      <c r="F125" s="53"/>
      <c r="G125" s="43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>
      <c r="A126" s="45">
        <v>2013401</v>
      </c>
      <c r="B126" s="45" t="s">
        <v>67</v>
      </c>
      <c r="C126" s="43">
        <v>343</v>
      </c>
      <c r="D126" s="43">
        <v>327</v>
      </c>
      <c r="E126" s="44"/>
      <c r="F126" s="53"/>
      <c r="G126" s="43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>
      <c r="A127" s="45">
        <v>2013402</v>
      </c>
      <c r="B127" s="45" t="s">
        <v>68</v>
      </c>
      <c r="C127" s="43">
        <v>7</v>
      </c>
      <c r="D127" s="43"/>
      <c r="E127" s="44"/>
      <c r="F127" s="53"/>
      <c r="G127" s="43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>
      <c r="A128" s="45">
        <v>2013404</v>
      </c>
      <c r="B128" s="45" t="s">
        <v>157</v>
      </c>
      <c r="C128" s="43">
        <v>30</v>
      </c>
      <c r="D128" s="43"/>
      <c r="E128" s="44"/>
      <c r="F128" s="53"/>
      <c r="G128" s="43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>
      <c r="A129" s="45">
        <v>2013405</v>
      </c>
      <c r="B129" s="45" t="s">
        <v>158</v>
      </c>
      <c r="C129" s="43">
        <v>23</v>
      </c>
      <c r="D129" s="43">
        <v>20</v>
      </c>
      <c r="E129" s="44"/>
      <c r="F129" s="53"/>
      <c r="G129" s="43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>
      <c r="A130" s="45">
        <v>2013450</v>
      </c>
      <c r="B130" s="45" t="s">
        <v>83</v>
      </c>
      <c r="C130" s="43">
        <v>106</v>
      </c>
      <c r="D130" s="43">
        <v>103</v>
      </c>
      <c r="E130" s="44"/>
      <c r="F130" s="53"/>
      <c r="G130" s="43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>
      <c r="A131" s="45">
        <v>2013499</v>
      </c>
      <c r="B131" s="45" t="s">
        <v>159</v>
      </c>
      <c r="C131" s="43">
        <v>523</v>
      </c>
      <c r="D131" s="43">
        <v>678</v>
      </c>
      <c r="E131" s="44"/>
      <c r="F131" s="53"/>
      <c r="G131" s="43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>
      <c r="A132" s="45">
        <v>20136</v>
      </c>
      <c r="B132" s="46" t="s">
        <v>160</v>
      </c>
      <c r="C132" s="43">
        <v>553</v>
      </c>
      <c r="D132" s="43">
        <v>261</v>
      </c>
      <c r="E132" s="44"/>
      <c r="F132" s="53"/>
      <c r="G132" s="43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>
      <c r="A133" s="45">
        <v>2013601</v>
      </c>
      <c r="B133" s="45" t="s">
        <v>67</v>
      </c>
      <c r="C133" s="43">
        <v>302</v>
      </c>
      <c r="D133" s="43"/>
      <c r="E133" s="44"/>
      <c r="F133" s="53"/>
      <c r="G133" s="43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>
      <c r="A134" s="45">
        <v>2013602</v>
      </c>
      <c r="B134" s="45" t="s">
        <v>68</v>
      </c>
      <c r="C134" s="43">
        <v>80</v>
      </c>
      <c r="D134" s="43">
        <v>174</v>
      </c>
      <c r="E134" s="44"/>
      <c r="F134" s="53"/>
      <c r="G134" s="43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>
      <c r="A135" s="45">
        <v>2013650</v>
      </c>
      <c r="B135" s="45" t="s">
        <v>83</v>
      </c>
      <c r="C135" s="43">
        <v>115</v>
      </c>
      <c r="D135" s="43"/>
      <c r="E135" s="44"/>
      <c r="F135" s="53"/>
      <c r="G135" s="43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>
      <c r="A136" s="45">
        <v>2013699</v>
      </c>
      <c r="B136" s="45" t="s">
        <v>161</v>
      </c>
      <c r="C136" s="43">
        <v>56</v>
      </c>
      <c r="D136" s="43">
        <v>87</v>
      </c>
      <c r="E136" s="44"/>
      <c r="F136" s="53"/>
      <c r="G136" s="43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>
      <c r="A137" s="45">
        <v>20137</v>
      </c>
      <c r="B137" s="46" t="s">
        <v>648</v>
      </c>
      <c r="C137" s="43"/>
      <c r="D137" s="43">
        <v>55</v>
      </c>
      <c r="E137" s="44"/>
      <c r="F137" s="53"/>
      <c r="G137" s="43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>
      <c r="A138" s="45">
        <v>2013701</v>
      </c>
      <c r="B138" s="45" t="s">
        <v>67</v>
      </c>
      <c r="C138" s="43"/>
      <c r="D138" s="43">
        <v>55</v>
      </c>
      <c r="E138" s="44"/>
      <c r="F138" s="53"/>
      <c r="G138" s="43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>
      <c r="A139" s="45">
        <v>20138</v>
      </c>
      <c r="B139" s="46" t="s">
        <v>162</v>
      </c>
      <c r="C139" s="43">
        <v>9213</v>
      </c>
      <c r="D139" s="43">
        <v>11485</v>
      </c>
      <c r="E139" s="44"/>
      <c r="F139" s="53"/>
      <c r="G139" s="43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>
      <c r="A140" s="45">
        <v>2013801</v>
      </c>
      <c r="B140" s="45" t="s">
        <v>67</v>
      </c>
      <c r="C140" s="43">
        <v>5694</v>
      </c>
      <c r="D140" s="43">
        <v>6102</v>
      </c>
      <c r="E140" s="44"/>
      <c r="F140" s="53"/>
      <c r="G140" s="43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>
      <c r="A141" s="45">
        <v>2013802</v>
      </c>
      <c r="B141" s="45" t="s">
        <v>68</v>
      </c>
      <c r="C141" s="43">
        <v>213</v>
      </c>
      <c r="D141" s="43">
        <v>137</v>
      </c>
      <c r="E141" s="44"/>
      <c r="F141" s="53"/>
      <c r="G141" s="43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>
      <c r="A142" s="45">
        <v>2013804</v>
      </c>
      <c r="B142" s="45" t="s">
        <v>649</v>
      </c>
      <c r="C142" s="43">
        <v>248</v>
      </c>
      <c r="D142" s="43">
        <v>337</v>
      </c>
      <c r="E142" s="44"/>
      <c r="F142" s="53"/>
      <c r="G142" s="43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>
      <c r="A143" s="45">
        <v>2013805</v>
      </c>
      <c r="B143" s="45" t="s">
        <v>650</v>
      </c>
      <c r="C143" s="43"/>
      <c r="D143" s="43">
        <v>20</v>
      </c>
      <c r="E143" s="44"/>
      <c r="F143" s="53"/>
      <c r="G143" s="43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>
      <c r="A144" s="45">
        <v>2013806</v>
      </c>
      <c r="B144" s="45" t="s">
        <v>129</v>
      </c>
      <c r="C144" s="43">
        <v>27</v>
      </c>
      <c r="D144" s="43"/>
      <c r="E144" s="44"/>
      <c r="F144" s="53"/>
      <c r="G144" s="43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>
      <c r="A145" s="45">
        <v>2013808</v>
      </c>
      <c r="B145" s="45" t="s">
        <v>99</v>
      </c>
      <c r="C145" s="43">
        <v>7</v>
      </c>
      <c r="D145" s="43">
        <v>50</v>
      </c>
      <c r="E145" s="44"/>
      <c r="F145" s="53"/>
      <c r="G145" s="43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>
      <c r="A146" s="45">
        <v>2013810</v>
      </c>
      <c r="B146" s="45" t="s">
        <v>651</v>
      </c>
      <c r="C146" s="43">
        <v>6</v>
      </c>
      <c r="D146" s="43">
        <v>6</v>
      </c>
      <c r="E146" s="44"/>
      <c r="F146" s="53"/>
      <c r="G146" s="43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>
      <c r="A147" s="45">
        <v>2013811</v>
      </c>
      <c r="B147" s="45" t="s">
        <v>165</v>
      </c>
      <c r="C147" s="43">
        <v>5</v>
      </c>
      <c r="D147" s="43"/>
      <c r="E147" s="44"/>
      <c r="F147" s="53"/>
      <c r="G147" s="43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>
      <c r="A148" s="45">
        <v>2013812</v>
      </c>
      <c r="B148" s="45" t="s">
        <v>166</v>
      </c>
      <c r="C148" s="43">
        <v>32</v>
      </c>
      <c r="D148" s="43">
        <v>29</v>
      </c>
      <c r="E148" s="44"/>
      <c r="F148" s="53"/>
      <c r="G148" s="43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>
      <c r="A149" s="45">
        <v>2013813</v>
      </c>
      <c r="B149" s="45" t="s">
        <v>167</v>
      </c>
      <c r="C149" s="43">
        <v>5</v>
      </c>
      <c r="D149" s="43">
        <v>24</v>
      </c>
      <c r="E149" s="44"/>
      <c r="F149" s="53"/>
      <c r="G149" s="43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>
      <c r="A150" s="45">
        <v>2013815</v>
      </c>
      <c r="B150" s="45" t="s">
        <v>652</v>
      </c>
      <c r="C150" s="43"/>
      <c r="D150" s="43">
        <v>320</v>
      </c>
      <c r="E150" s="44"/>
      <c r="F150" s="53"/>
      <c r="G150" s="43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>
      <c r="A151" s="45">
        <v>2013850</v>
      </c>
      <c r="B151" s="45" t="s">
        <v>83</v>
      </c>
      <c r="C151" s="43">
        <v>1275</v>
      </c>
      <c r="D151" s="43">
        <v>1535</v>
      </c>
      <c r="E151" s="44"/>
      <c r="F151" s="53"/>
      <c r="G151" s="43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>
      <c r="A152" s="45">
        <v>2013899</v>
      </c>
      <c r="B152" s="45" t="s">
        <v>168</v>
      </c>
      <c r="C152" s="43">
        <v>1701</v>
      </c>
      <c r="D152" s="43">
        <v>2925</v>
      </c>
      <c r="E152" s="44"/>
      <c r="F152" s="53"/>
      <c r="G152" s="43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>
      <c r="A153" s="45">
        <v>20199</v>
      </c>
      <c r="B153" s="46" t="s">
        <v>169</v>
      </c>
      <c r="C153" s="43">
        <v>3492</v>
      </c>
      <c r="D153" s="43">
        <v>5629</v>
      </c>
      <c r="E153" s="44"/>
      <c r="F153" s="53"/>
      <c r="G153" s="43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>
      <c r="A154" s="45">
        <v>2019999</v>
      </c>
      <c r="B154" s="45" t="s">
        <v>170</v>
      </c>
      <c r="C154" s="43">
        <v>3492</v>
      </c>
      <c r="D154" s="43">
        <v>5629</v>
      </c>
      <c r="E154" s="44"/>
      <c r="F154" s="53"/>
      <c r="G154" s="43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>
      <c r="A155" s="45">
        <v>203</v>
      </c>
      <c r="B155" s="46" t="s">
        <v>171</v>
      </c>
      <c r="C155" s="43">
        <v>390</v>
      </c>
      <c r="D155" s="43">
        <v>490</v>
      </c>
      <c r="E155" s="44">
        <f>D155/C155-1</f>
        <v>0.256410256410256</v>
      </c>
      <c r="F155" s="53" t="s">
        <v>653</v>
      </c>
      <c r="G155" s="43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>
      <c r="A156" s="45">
        <v>20306</v>
      </c>
      <c r="B156" s="46" t="s">
        <v>172</v>
      </c>
      <c r="C156" s="43">
        <v>370</v>
      </c>
      <c r="D156" s="43">
        <v>490</v>
      </c>
      <c r="E156" s="44"/>
      <c r="F156" s="53"/>
      <c r="G156" s="43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>
      <c r="A157" s="45">
        <v>2030601</v>
      </c>
      <c r="B157" s="45" t="s">
        <v>173</v>
      </c>
      <c r="C157" s="43">
        <v>100</v>
      </c>
      <c r="D157" s="43">
        <v>100</v>
      </c>
      <c r="E157" s="44"/>
      <c r="F157" s="53"/>
      <c r="G157" s="43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>
      <c r="A158" s="45">
        <v>2030603</v>
      </c>
      <c r="B158" s="45" t="s">
        <v>654</v>
      </c>
      <c r="C158" s="43"/>
      <c r="D158" s="43">
        <v>100</v>
      </c>
      <c r="E158" s="44"/>
      <c r="F158" s="53"/>
      <c r="G158" s="43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>
      <c r="A159" s="45">
        <v>2030605</v>
      </c>
      <c r="B159" s="45" t="s">
        <v>174</v>
      </c>
      <c r="C159" s="43">
        <v>35</v>
      </c>
      <c r="D159" s="43">
        <v>35</v>
      </c>
      <c r="E159" s="44"/>
      <c r="F159" s="53"/>
      <c r="G159" s="43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>
      <c r="A160" s="45">
        <v>2030606</v>
      </c>
      <c r="B160" s="45" t="s">
        <v>175</v>
      </c>
      <c r="C160" s="43">
        <v>55</v>
      </c>
      <c r="D160" s="43">
        <v>55</v>
      </c>
      <c r="E160" s="44"/>
      <c r="F160" s="53"/>
      <c r="G160" s="43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>
      <c r="A161" s="45">
        <v>2030607</v>
      </c>
      <c r="B161" s="45" t="s">
        <v>176</v>
      </c>
      <c r="C161" s="43">
        <v>180</v>
      </c>
      <c r="D161" s="43">
        <v>200</v>
      </c>
      <c r="E161" s="44"/>
      <c r="F161" s="53"/>
      <c r="G161" s="43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>
      <c r="A162" s="45">
        <v>20399</v>
      </c>
      <c r="B162" s="46" t="s">
        <v>178</v>
      </c>
      <c r="C162" s="43">
        <v>20</v>
      </c>
      <c r="D162" s="43"/>
      <c r="E162" s="44"/>
      <c r="F162" s="53"/>
      <c r="G162" s="43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>
      <c r="A163" s="45">
        <v>2039901</v>
      </c>
      <c r="B163" s="45" t="s">
        <v>179</v>
      </c>
      <c r="C163" s="43">
        <v>20</v>
      </c>
      <c r="D163" s="43"/>
      <c r="E163" s="44"/>
      <c r="F163" s="53"/>
      <c r="G163" s="43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>
      <c r="A164" s="45">
        <v>204</v>
      </c>
      <c r="B164" s="46" t="s">
        <v>180</v>
      </c>
      <c r="C164" s="43">
        <v>53136</v>
      </c>
      <c r="D164" s="43">
        <v>55873</v>
      </c>
      <c r="E164" s="44">
        <f>D164/C164-1</f>
        <v>0.0515093345377897</v>
      </c>
      <c r="F164" s="53" t="s">
        <v>655</v>
      </c>
      <c r="G164" s="43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>
      <c r="A165" s="45">
        <v>20401</v>
      </c>
      <c r="B165" s="46" t="s">
        <v>182</v>
      </c>
      <c r="C165" s="43">
        <v>90</v>
      </c>
      <c r="D165" s="43">
        <v>90</v>
      </c>
      <c r="E165" s="44"/>
      <c r="F165" s="53"/>
      <c r="G165" s="43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>
      <c r="A166" s="45">
        <v>2040101</v>
      </c>
      <c r="B166" s="45" t="s">
        <v>184</v>
      </c>
      <c r="C166" s="43">
        <v>90</v>
      </c>
      <c r="D166" s="43">
        <v>90</v>
      </c>
      <c r="E166" s="44"/>
      <c r="F166" s="53"/>
      <c r="G166" s="43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>
      <c r="A167" s="45">
        <v>20402</v>
      </c>
      <c r="B167" s="46" t="s">
        <v>185</v>
      </c>
      <c r="C167" s="43">
        <v>39259</v>
      </c>
      <c r="D167" s="43">
        <v>42582</v>
      </c>
      <c r="E167" s="44"/>
      <c r="F167" s="53"/>
      <c r="G167" s="43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>
      <c r="A168" s="45">
        <v>2040201</v>
      </c>
      <c r="B168" s="45" t="s">
        <v>67</v>
      </c>
      <c r="C168" s="43">
        <v>22759</v>
      </c>
      <c r="D168" s="43">
        <v>24161</v>
      </c>
      <c r="E168" s="44"/>
      <c r="F168" s="53"/>
      <c r="G168" s="43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>
      <c r="A169" s="45">
        <v>2040202</v>
      </c>
      <c r="B169" s="45" t="s">
        <v>68</v>
      </c>
      <c r="C169" s="43">
        <v>8067</v>
      </c>
      <c r="D169" s="43">
        <v>8860</v>
      </c>
      <c r="E169" s="44"/>
      <c r="F169" s="53"/>
      <c r="G169" s="43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>
      <c r="A170" s="45">
        <v>2040219</v>
      </c>
      <c r="B170" s="45" t="s">
        <v>99</v>
      </c>
      <c r="C170" s="43">
        <v>180</v>
      </c>
      <c r="D170" s="43"/>
      <c r="E170" s="44"/>
      <c r="F170" s="53"/>
      <c r="G170" s="43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>
      <c r="A171" s="45">
        <v>2040220</v>
      </c>
      <c r="B171" s="45" t="s">
        <v>195</v>
      </c>
      <c r="C171" s="43">
        <v>2373</v>
      </c>
      <c r="D171" s="43">
        <v>2216</v>
      </c>
      <c r="E171" s="44"/>
      <c r="F171" s="53"/>
      <c r="G171" s="43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>
      <c r="A172" s="45">
        <v>2040250</v>
      </c>
      <c r="B172" s="45" t="s">
        <v>83</v>
      </c>
      <c r="C172" s="43">
        <v>176</v>
      </c>
      <c r="D172" s="43"/>
      <c r="E172" s="44"/>
      <c r="F172" s="53"/>
      <c r="G172" s="43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>
      <c r="A173" s="45">
        <v>2040299</v>
      </c>
      <c r="B173" s="45" t="s">
        <v>196</v>
      </c>
      <c r="C173" s="43">
        <v>5704</v>
      </c>
      <c r="D173" s="43">
        <v>7345</v>
      </c>
      <c r="E173" s="44"/>
      <c r="F173" s="53"/>
      <c r="G173" s="43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>
      <c r="A174" s="45">
        <v>20404</v>
      </c>
      <c r="B174" s="46" t="s">
        <v>197</v>
      </c>
      <c r="C174" s="43">
        <v>3352</v>
      </c>
      <c r="D174" s="43">
        <v>3442</v>
      </c>
      <c r="E174" s="44"/>
      <c r="F174" s="53"/>
      <c r="G174" s="43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>
      <c r="A175" s="45">
        <v>2040401</v>
      </c>
      <c r="B175" s="45" t="s">
        <v>67</v>
      </c>
      <c r="C175" s="43">
        <v>2660</v>
      </c>
      <c r="D175" s="43">
        <v>2841</v>
      </c>
      <c r="E175" s="44"/>
      <c r="F175" s="53"/>
      <c r="G175" s="43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>
      <c r="A176" s="45">
        <v>2040402</v>
      </c>
      <c r="B176" s="45" t="s">
        <v>68</v>
      </c>
      <c r="C176" s="43">
        <v>257</v>
      </c>
      <c r="D176" s="43">
        <v>237</v>
      </c>
      <c r="E176" s="44"/>
      <c r="F176" s="53"/>
      <c r="G176" s="43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>
      <c r="A177" s="45">
        <v>2040450</v>
      </c>
      <c r="B177" s="45" t="s">
        <v>83</v>
      </c>
      <c r="C177" s="43">
        <v>130</v>
      </c>
      <c r="D177" s="43">
        <v>126</v>
      </c>
      <c r="E177" s="44"/>
      <c r="F177" s="53"/>
      <c r="G177" s="43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>
      <c r="A178" s="45">
        <v>2040499</v>
      </c>
      <c r="B178" s="45" t="s">
        <v>198</v>
      </c>
      <c r="C178" s="43">
        <v>305</v>
      </c>
      <c r="D178" s="43">
        <v>238</v>
      </c>
      <c r="E178" s="44"/>
      <c r="F178" s="53"/>
      <c r="G178" s="43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>
      <c r="A179" s="45">
        <v>20405</v>
      </c>
      <c r="B179" s="46" t="s">
        <v>199</v>
      </c>
      <c r="C179" s="43">
        <v>7274</v>
      </c>
      <c r="D179" s="43">
        <v>7303</v>
      </c>
      <c r="E179" s="44"/>
      <c r="F179" s="53"/>
      <c r="G179" s="43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>
      <c r="A180" s="45">
        <v>2040501</v>
      </c>
      <c r="B180" s="45" t="s">
        <v>67</v>
      </c>
      <c r="C180" s="43">
        <v>5172</v>
      </c>
      <c r="D180" s="43">
        <v>5437</v>
      </c>
      <c r="E180" s="44"/>
      <c r="F180" s="53"/>
      <c r="G180" s="43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>
      <c r="A181" s="45">
        <v>2040502</v>
      </c>
      <c r="B181" s="45" t="s">
        <v>68</v>
      </c>
      <c r="C181" s="43">
        <v>145</v>
      </c>
      <c r="D181" s="43">
        <v>130</v>
      </c>
      <c r="E181" s="44"/>
      <c r="F181" s="53"/>
      <c r="G181" s="43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>
      <c r="A182" s="45">
        <v>2040550</v>
      </c>
      <c r="B182" s="45" t="s">
        <v>83</v>
      </c>
      <c r="C182" s="43">
        <v>280</v>
      </c>
      <c r="D182" s="43">
        <v>332</v>
      </c>
      <c r="E182" s="44"/>
      <c r="F182" s="53"/>
      <c r="G182" s="43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>
      <c r="A183" s="45">
        <v>2040599</v>
      </c>
      <c r="B183" s="45" t="s">
        <v>201</v>
      </c>
      <c r="C183" s="43">
        <v>1677</v>
      </c>
      <c r="D183" s="43">
        <v>1404</v>
      </c>
      <c r="E183" s="44"/>
      <c r="F183" s="53"/>
      <c r="G183" s="43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>
      <c r="A184" s="45">
        <v>20406</v>
      </c>
      <c r="B184" s="46" t="s">
        <v>202</v>
      </c>
      <c r="C184" s="43">
        <v>2161</v>
      </c>
      <c r="D184" s="43">
        <v>2456</v>
      </c>
      <c r="E184" s="44"/>
      <c r="F184" s="53"/>
      <c r="G184" s="43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>
      <c r="A185" s="45">
        <v>2040601</v>
      </c>
      <c r="B185" s="45" t="s">
        <v>67</v>
      </c>
      <c r="C185" s="43">
        <v>1331</v>
      </c>
      <c r="D185" s="43">
        <v>1486</v>
      </c>
      <c r="E185" s="44"/>
      <c r="F185" s="53"/>
      <c r="G185" s="43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>
      <c r="A186" s="45">
        <v>2040604</v>
      </c>
      <c r="B186" s="45" t="s">
        <v>203</v>
      </c>
      <c r="C186" s="43">
        <v>181</v>
      </c>
      <c r="D186" s="43">
        <v>229</v>
      </c>
      <c r="E186" s="44"/>
      <c r="F186" s="53"/>
      <c r="G186" s="43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>
      <c r="A187" s="45">
        <v>2040605</v>
      </c>
      <c r="B187" s="45" t="s">
        <v>204</v>
      </c>
      <c r="C187" s="43">
        <v>265</v>
      </c>
      <c r="D187" s="43">
        <v>110</v>
      </c>
      <c r="E187" s="44"/>
      <c r="F187" s="53"/>
      <c r="G187" s="43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>
      <c r="A188" s="45">
        <v>2040606</v>
      </c>
      <c r="B188" s="45" t="s">
        <v>205</v>
      </c>
      <c r="C188" s="43">
        <v>3</v>
      </c>
      <c r="D188" s="43">
        <v>3</v>
      </c>
      <c r="E188" s="44"/>
      <c r="F188" s="53"/>
      <c r="G188" s="43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>
      <c r="A189" s="45">
        <v>2040607</v>
      </c>
      <c r="B189" s="45" t="s">
        <v>206</v>
      </c>
      <c r="C189" s="43">
        <v>80</v>
      </c>
      <c r="D189" s="43">
        <v>140</v>
      </c>
      <c r="E189" s="44"/>
      <c r="F189" s="53"/>
      <c r="G189" s="43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>
      <c r="A190" s="45">
        <v>2040610</v>
      </c>
      <c r="B190" s="45" t="s">
        <v>207</v>
      </c>
      <c r="C190" s="43">
        <v>248</v>
      </c>
      <c r="D190" s="43">
        <v>305</v>
      </c>
      <c r="E190" s="44"/>
      <c r="F190" s="53"/>
      <c r="G190" s="43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>
      <c r="A191" s="45">
        <v>2040612</v>
      </c>
      <c r="B191" s="45" t="s">
        <v>656</v>
      </c>
      <c r="C191" s="43"/>
      <c r="D191" s="43">
        <v>43</v>
      </c>
      <c r="E191" s="44"/>
      <c r="F191" s="53"/>
      <c r="G191" s="43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>
      <c r="A192" s="45">
        <v>2040650</v>
      </c>
      <c r="B192" s="45" t="s">
        <v>83</v>
      </c>
      <c r="C192" s="43"/>
      <c r="D192" s="43">
        <v>50</v>
      </c>
      <c r="E192" s="44"/>
      <c r="F192" s="53"/>
      <c r="G192" s="43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>
      <c r="A193" s="45">
        <v>2040699</v>
      </c>
      <c r="B193" s="45" t="s">
        <v>208</v>
      </c>
      <c r="C193" s="43">
        <v>53</v>
      </c>
      <c r="D193" s="43">
        <v>90</v>
      </c>
      <c r="E193" s="44"/>
      <c r="F193" s="53"/>
      <c r="G193" s="43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>
      <c r="A194" s="45">
        <v>20499</v>
      </c>
      <c r="B194" s="46" t="s">
        <v>209</v>
      </c>
      <c r="C194" s="43">
        <v>1000</v>
      </c>
      <c r="D194" s="43"/>
      <c r="E194" s="44"/>
      <c r="F194" s="53"/>
      <c r="G194" s="43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>
      <c r="A195" s="45">
        <v>2049901</v>
      </c>
      <c r="B195" s="45" t="s">
        <v>210</v>
      </c>
      <c r="C195" s="43">
        <v>1000</v>
      </c>
      <c r="D195" s="43"/>
      <c r="E195" s="44"/>
      <c r="F195" s="53"/>
      <c r="G195" s="43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>
      <c r="A196" s="45">
        <v>205</v>
      </c>
      <c r="B196" s="46" t="s">
        <v>212</v>
      </c>
      <c r="C196" s="43">
        <v>185460</v>
      </c>
      <c r="D196" s="43">
        <v>192534</v>
      </c>
      <c r="E196" s="44">
        <f>D196/C196-1</f>
        <v>0.0381429957942414</v>
      </c>
      <c r="F196" s="53" t="s">
        <v>657</v>
      </c>
      <c r="G196" s="43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>
      <c r="A197" s="45">
        <v>20501</v>
      </c>
      <c r="B197" s="46" t="s">
        <v>214</v>
      </c>
      <c r="C197" s="43">
        <v>3066</v>
      </c>
      <c r="D197" s="43">
        <v>3887</v>
      </c>
      <c r="E197" s="44"/>
      <c r="F197" s="53"/>
      <c r="G197" s="43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>
      <c r="A198" s="45">
        <v>2050101</v>
      </c>
      <c r="B198" s="45" t="s">
        <v>67</v>
      </c>
      <c r="C198" s="43">
        <v>326</v>
      </c>
      <c r="D198" s="43">
        <v>316</v>
      </c>
      <c r="E198" s="44"/>
      <c r="F198" s="53"/>
      <c r="G198" s="43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>
      <c r="A199" s="45">
        <v>2050199</v>
      </c>
      <c r="B199" s="45" t="s">
        <v>215</v>
      </c>
      <c r="C199" s="43">
        <v>2740</v>
      </c>
      <c r="D199" s="43">
        <v>3571</v>
      </c>
      <c r="E199" s="44"/>
      <c r="F199" s="53"/>
      <c r="G199" s="43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>
      <c r="A200" s="45">
        <v>20502</v>
      </c>
      <c r="B200" s="46" t="s">
        <v>216</v>
      </c>
      <c r="C200" s="43">
        <v>149975</v>
      </c>
      <c r="D200" s="43">
        <v>153610</v>
      </c>
      <c r="E200" s="44"/>
      <c r="F200" s="53"/>
      <c r="G200" s="43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>
      <c r="A201" s="45">
        <v>2050201</v>
      </c>
      <c r="B201" s="45" t="s">
        <v>217</v>
      </c>
      <c r="C201" s="43">
        <v>15965</v>
      </c>
      <c r="D201" s="43">
        <f>22980-2785</f>
        <v>20195</v>
      </c>
      <c r="E201" s="44"/>
      <c r="F201" s="53"/>
      <c r="G201" s="43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>
      <c r="A202" s="45">
        <v>2050202</v>
      </c>
      <c r="B202" s="45" t="s">
        <v>218</v>
      </c>
      <c r="C202" s="43">
        <v>59457</v>
      </c>
      <c r="D202" s="43">
        <v>61676</v>
      </c>
      <c r="E202" s="44"/>
      <c r="F202" s="53"/>
      <c r="G202" s="43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>
      <c r="A203" s="45">
        <v>2050203</v>
      </c>
      <c r="B203" s="45" t="s">
        <v>219</v>
      </c>
      <c r="C203" s="43">
        <v>37812</v>
      </c>
      <c r="D203" s="43">
        <v>39098</v>
      </c>
      <c r="E203" s="44"/>
      <c r="F203" s="53"/>
      <c r="G203" s="43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>
      <c r="A204" s="45">
        <v>2050204</v>
      </c>
      <c r="B204" s="45" t="s">
        <v>220</v>
      </c>
      <c r="C204" s="43">
        <v>21179</v>
      </c>
      <c r="D204" s="43">
        <v>21518</v>
      </c>
      <c r="E204" s="44"/>
      <c r="F204" s="53"/>
      <c r="G204" s="43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>
      <c r="A205" s="45">
        <v>2050299</v>
      </c>
      <c r="B205" s="45" t="s">
        <v>222</v>
      </c>
      <c r="C205" s="43">
        <v>15562</v>
      </c>
      <c r="D205" s="43">
        <f>17123-6000</f>
        <v>11123</v>
      </c>
      <c r="E205" s="44"/>
      <c r="F205" s="53"/>
      <c r="G205" s="43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>
      <c r="A206" s="45">
        <v>20503</v>
      </c>
      <c r="B206" s="46" t="s">
        <v>223</v>
      </c>
      <c r="C206" s="43">
        <v>8376</v>
      </c>
      <c r="D206" s="43">
        <v>8565</v>
      </c>
      <c r="E206" s="44"/>
      <c r="F206" s="53"/>
      <c r="G206" s="43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>
      <c r="A207" s="45">
        <v>2050302</v>
      </c>
      <c r="B207" s="45" t="s">
        <v>658</v>
      </c>
      <c r="C207" s="43">
        <v>567</v>
      </c>
      <c r="D207" s="43">
        <v>8555</v>
      </c>
      <c r="E207" s="44"/>
      <c r="F207" s="53"/>
      <c r="G207" s="43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>
      <c r="A208" s="45">
        <v>2050304</v>
      </c>
      <c r="B208" s="45" t="s">
        <v>225</v>
      </c>
      <c r="C208" s="43">
        <v>7699</v>
      </c>
      <c r="D208" s="43"/>
      <c r="E208" s="44"/>
      <c r="F208" s="53"/>
      <c r="G208" s="43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>
      <c r="A209" s="45">
        <v>2050399</v>
      </c>
      <c r="B209" s="45" t="s">
        <v>227</v>
      </c>
      <c r="C209" s="43">
        <v>110</v>
      </c>
      <c r="D209" s="43">
        <v>10</v>
      </c>
      <c r="E209" s="44"/>
      <c r="F209" s="53"/>
      <c r="G209" s="43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>
      <c r="A210" s="45">
        <v>20507</v>
      </c>
      <c r="B210" s="46" t="s">
        <v>228</v>
      </c>
      <c r="C210" s="43">
        <v>789</v>
      </c>
      <c r="D210" s="43">
        <v>828</v>
      </c>
      <c r="E210" s="44"/>
      <c r="F210" s="53"/>
      <c r="G210" s="43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>
      <c r="A211" s="45">
        <v>2050701</v>
      </c>
      <c r="B211" s="45" t="s">
        <v>229</v>
      </c>
      <c r="C211" s="43">
        <v>789</v>
      </c>
      <c r="D211" s="43">
        <v>828</v>
      </c>
      <c r="E211" s="44"/>
      <c r="F211" s="53"/>
      <c r="G211" s="43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>
      <c r="A212" s="45">
        <v>20508</v>
      </c>
      <c r="B212" s="46" t="s">
        <v>230</v>
      </c>
      <c r="C212" s="43">
        <v>3496</v>
      </c>
      <c r="D212" s="43">
        <v>3579</v>
      </c>
      <c r="E212" s="44"/>
      <c r="F212" s="53"/>
      <c r="G212" s="43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>
      <c r="A213" s="45">
        <v>2050801</v>
      </c>
      <c r="B213" s="45" t="s">
        <v>231</v>
      </c>
      <c r="C213" s="43">
        <v>699</v>
      </c>
      <c r="D213" s="43">
        <v>720</v>
      </c>
      <c r="E213" s="44"/>
      <c r="F213" s="53"/>
      <c r="G213" s="43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>
      <c r="A214" s="45">
        <v>2050802</v>
      </c>
      <c r="B214" s="45" t="s">
        <v>232</v>
      </c>
      <c r="C214" s="43">
        <v>747</v>
      </c>
      <c r="D214" s="43">
        <v>779</v>
      </c>
      <c r="E214" s="44"/>
      <c r="F214" s="53"/>
      <c r="G214" s="43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>
      <c r="A215" s="45">
        <v>2050803</v>
      </c>
      <c r="B215" s="45" t="s">
        <v>233</v>
      </c>
      <c r="C215" s="43">
        <v>2050</v>
      </c>
      <c r="D215" s="43">
        <v>2080</v>
      </c>
      <c r="E215" s="44"/>
      <c r="F215" s="53"/>
      <c r="G215" s="43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>
      <c r="A216" s="45">
        <v>20509</v>
      </c>
      <c r="B216" s="46" t="s">
        <v>235</v>
      </c>
      <c r="C216" s="43">
        <v>17189</v>
      </c>
      <c r="D216" s="43">
        <v>12700</v>
      </c>
      <c r="E216" s="44"/>
      <c r="F216" s="53"/>
      <c r="G216" s="43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>
      <c r="A217" s="45">
        <v>2050901</v>
      </c>
      <c r="B217" s="45" t="s">
        <v>625</v>
      </c>
      <c r="C217" s="43">
        <v>9072</v>
      </c>
      <c r="D217" s="43"/>
      <c r="E217" s="44"/>
      <c r="F217" s="53"/>
      <c r="G217" s="43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>
      <c r="A218" s="45">
        <v>2050999</v>
      </c>
      <c r="B218" s="45" t="s">
        <v>238</v>
      </c>
      <c r="C218" s="43">
        <v>8117</v>
      </c>
      <c r="D218" s="43">
        <v>12700</v>
      </c>
      <c r="E218" s="44"/>
      <c r="F218" s="53"/>
      <c r="G218" s="43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>
      <c r="A219" s="45">
        <v>20599</v>
      </c>
      <c r="B219" s="46" t="s">
        <v>239</v>
      </c>
      <c r="C219" s="43">
        <v>2569</v>
      </c>
      <c r="D219" s="43">
        <f>9365</f>
        <v>9365</v>
      </c>
      <c r="E219" s="44"/>
      <c r="F219" s="53"/>
      <c r="G219" s="43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>
      <c r="A220" s="45">
        <v>2059999</v>
      </c>
      <c r="B220" s="45" t="s">
        <v>240</v>
      </c>
      <c r="C220" s="43">
        <v>2569</v>
      </c>
      <c r="D220" s="43">
        <f>9365</f>
        <v>9365</v>
      </c>
      <c r="E220" s="44"/>
      <c r="F220" s="53"/>
      <c r="G220" s="43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>
      <c r="A221" s="45">
        <v>206</v>
      </c>
      <c r="B221" s="46" t="s">
        <v>241</v>
      </c>
      <c r="C221" s="43">
        <v>30706</v>
      </c>
      <c r="D221" s="43">
        <v>31133</v>
      </c>
      <c r="E221" s="44">
        <f>D221/C221-1</f>
        <v>0.0139060769882107</v>
      </c>
      <c r="F221" s="53"/>
      <c r="G221" s="43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>
      <c r="A222" s="45">
        <v>20601</v>
      </c>
      <c r="B222" s="46" t="s">
        <v>243</v>
      </c>
      <c r="C222" s="43">
        <v>402</v>
      </c>
      <c r="D222" s="43">
        <v>864</v>
      </c>
      <c r="E222" s="44"/>
      <c r="F222" s="53"/>
      <c r="G222" s="43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>
      <c r="A223" s="45">
        <v>2060101</v>
      </c>
      <c r="B223" s="45" t="s">
        <v>67</v>
      </c>
      <c r="C223" s="43">
        <v>223</v>
      </c>
      <c r="D223" s="43">
        <v>238</v>
      </c>
      <c r="E223" s="44"/>
      <c r="F223" s="53"/>
      <c r="G223" s="43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>
      <c r="A224" s="45">
        <v>2060199</v>
      </c>
      <c r="B224" s="45" t="s">
        <v>244</v>
      </c>
      <c r="C224" s="43">
        <v>179</v>
      </c>
      <c r="D224" s="43">
        <v>626</v>
      </c>
      <c r="E224" s="44"/>
      <c r="F224" s="53"/>
      <c r="G224" s="43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>
      <c r="A225" s="45">
        <v>20603</v>
      </c>
      <c r="B225" s="46" t="s">
        <v>245</v>
      </c>
      <c r="C225" s="43">
        <v>161</v>
      </c>
      <c r="D225" s="43">
        <v>199</v>
      </c>
      <c r="E225" s="44"/>
      <c r="F225" s="53"/>
      <c r="G225" s="43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>
      <c r="A226" s="45">
        <v>2060301</v>
      </c>
      <c r="B226" s="45" t="s">
        <v>246</v>
      </c>
      <c r="C226" s="43">
        <v>141</v>
      </c>
      <c r="D226" s="43">
        <v>139</v>
      </c>
      <c r="E226" s="44"/>
      <c r="F226" s="53"/>
      <c r="G226" s="43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>
      <c r="A227" s="45">
        <v>2060302</v>
      </c>
      <c r="B227" s="45" t="s">
        <v>247</v>
      </c>
      <c r="C227" s="43">
        <v>20</v>
      </c>
      <c r="D227" s="43">
        <v>60</v>
      </c>
      <c r="E227" s="44"/>
      <c r="F227" s="53"/>
      <c r="G227" s="43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>
      <c r="A228" s="45">
        <v>20604</v>
      </c>
      <c r="B228" s="46" t="s">
        <v>248</v>
      </c>
      <c r="C228" s="43">
        <v>15255</v>
      </c>
      <c r="D228" s="43">
        <v>15195</v>
      </c>
      <c r="E228" s="44"/>
      <c r="F228" s="53"/>
      <c r="G228" s="43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>
      <c r="A229" s="45">
        <v>2060499</v>
      </c>
      <c r="B229" s="45" t="s">
        <v>250</v>
      </c>
      <c r="C229" s="43">
        <v>15255</v>
      </c>
      <c r="D229" s="43">
        <v>15195</v>
      </c>
      <c r="E229" s="44"/>
      <c r="F229" s="53"/>
      <c r="G229" s="43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>
      <c r="A230" s="45">
        <v>20605</v>
      </c>
      <c r="B230" s="46" t="s">
        <v>251</v>
      </c>
      <c r="C230" s="43">
        <v>1950</v>
      </c>
      <c r="D230" s="43"/>
      <c r="E230" s="44"/>
      <c r="F230" s="53"/>
      <c r="G230" s="43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>
      <c r="A231" s="45">
        <v>2060503</v>
      </c>
      <c r="B231" s="45" t="s">
        <v>253</v>
      </c>
      <c r="C231" s="43">
        <v>1950</v>
      </c>
      <c r="D231" s="43"/>
      <c r="E231" s="44"/>
      <c r="F231" s="53"/>
      <c r="G231" s="43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>
      <c r="A232" s="45">
        <v>20607</v>
      </c>
      <c r="B232" s="46" t="s">
        <v>254</v>
      </c>
      <c r="C232" s="43">
        <v>717</v>
      </c>
      <c r="D232" s="43">
        <v>703</v>
      </c>
      <c r="E232" s="44"/>
      <c r="F232" s="53"/>
      <c r="G232" s="43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>
      <c r="A233" s="45">
        <v>2060701</v>
      </c>
      <c r="B233" s="45" t="s">
        <v>246</v>
      </c>
      <c r="C233" s="43">
        <v>165</v>
      </c>
      <c r="D233" s="43">
        <v>220</v>
      </c>
      <c r="E233" s="44"/>
      <c r="F233" s="53"/>
      <c r="G233" s="43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>
      <c r="A234" s="45">
        <v>2060702</v>
      </c>
      <c r="B234" s="45" t="s">
        <v>255</v>
      </c>
      <c r="C234" s="43">
        <v>97</v>
      </c>
      <c r="D234" s="43">
        <v>113</v>
      </c>
      <c r="E234" s="44"/>
      <c r="F234" s="53"/>
      <c r="G234" s="43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>
      <c r="A235" s="45">
        <v>2060703</v>
      </c>
      <c r="B235" s="45" t="s">
        <v>256</v>
      </c>
      <c r="C235" s="43">
        <v>7</v>
      </c>
      <c r="D235" s="43">
        <v>6</v>
      </c>
      <c r="E235" s="44"/>
      <c r="F235" s="53"/>
      <c r="G235" s="43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>
      <c r="A236" s="45">
        <v>2060704</v>
      </c>
      <c r="B236" s="45" t="s">
        <v>257</v>
      </c>
      <c r="C236" s="43">
        <v>10</v>
      </c>
      <c r="D236" s="43">
        <v>5</v>
      </c>
      <c r="E236" s="44"/>
      <c r="F236" s="53"/>
      <c r="G236" s="43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>
      <c r="A237" s="45">
        <v>2060799</v>
      </c>
      <c r="B237" s="45" t="s">
        <v>258</v>
      </c>
      <c r="C237" s="43">
        <v>438</v>
      </c>
      <c r="D237" s="43">
        <v>359</v>
      </c>
      <c r="E237" s="44"/>
      <c r="F237" s="53"/>
      <c r="G237" s="43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>
      <c r="A238" s="45">
        <v>20608</v>
      </c>
      <c r="B238" s="46" t="s">
        <v>259</v>
      </c>
      <c r="C238" s="43">
        <v>15</v>
      </c>
      <c r="D238" s="43">
        <v>12</v>
      </c>
      <c r="E238" s="44"/>
      <c r="F238" s="53"/>
      <c r="G238" s="43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>
      <c r="A239" s="45">
        <v>2060899</v>
      </c>
      <c r="B239" s="45" t="s">
        <v>260</v>
      </c>
      <c r="C239" s="43">
        <v>15</v>
      </c>
      <c r="D239" s="43">
        <v>12</v>
      </c>
      <c r="E239" s="44"/>
      <c r="F239" s="53"/>
      <c r="G239" s="43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>
      <c r="A240" s="45">
        <v>20699</v>
      </c>
      <c r="B240" s="46" t="s">
        <v>261</v>
      </c>
      <c r="C240" s="43">
        <v>12206</v>
      </c>
      <c r="D240" s="43">
        <v>14160</v>
      </c>
      <c r="E240" s="44"/>
      <c r="F240" s="53"/>
      <c r="G240" s="43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>
      <c r="A241" s="45">
        <v>2069999</v>
      </c>
      <c r="B241" s="45" t="s">
        <v>263</v>
      </c>
      <c r="C241" s="43">
        <v>12206</v>
      </c>
      <c r="D241" s="43">
        <v>14160</v>
      </c>
      <c r="E241" s="44"/>
      <c r="F241" s="53"/>
      <c r="G241" s="43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ht="19.2" spans="1:26">
      <c r="A242" s="45">
        <v>207</v>
      </c>
      <c r="B242" s="46" t="s">
        <v>264</v>
      </c>
      <c r="C242" s="43">
        <v>14090</v>
      </c>
      <c r="D242" s="43">
        <v>14900</v>
      </c>
      <c r="E242" s="44">
        <f>D242/C242-1</f>
        <v>0.057487579843861</v>
      </c>
      <c r="F242" s="53" t="s">
        <v>659</v>
      </c>
      <c r="G242" s="43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>
      <c r="A243" s="45">
        <v>20701</v>
      </c>
      <c r="B243" s="46" t="s">
        <v>266</v>
      </c>
      <c r="C243" s="43">
        <v>8959</v>
      </c>
      <c r="D243" s="43">
        <v>9548</v>
      </c>
      <c r="E243" s="44"/>
      <c r="F243" s="53"/>
      <c r="G243" s="43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>
      <c r="A244" s="45">
        <v>2070101</v>
      </c>
      <c r="B244" s="45" t="s">
        <v>67</v>
      </c>
      <c r="C244" s="43">
        <v>1161</v>
      </c>
      <c r="D244" s="43">
        <v>1338</v>
      </c>
      <c r="E244" s="44"/>
      <c r="F244" s="53"/>
      <c r="G244" s="43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>
      <c r="A245" s="45">
        <v>2070102</v>
      </c>
      <c r="B245" s="45" t="s">
        <v>68</v>
      </c>
      <c r="C245" s="43">
        <v>13</v>
      </c>
      <c r="D245" s="43">
        <v>17</v>
      </c>
      <c r="E245" s="44"/>
      <c r="F245" s="53"/>
      <c r="G245" s="43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>
      <c r="A246" s="45">
        <v>2070104</v>
      </c>
      <c r="B246" s="45" t="s">
        <v>267</v>
      </c>
      <c r="C246" s="43">
        <v>352</v>
      </c>
      <c r="D246" s="43">
        <v>388</v>
      </c>
      <c r="E246" s="44"/>
      <c r="F246" s="53"/>
      <c r="G246" s="43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>
      <c r="A247" s="45">
        <v>2070106</v>
      </c>
      <c r="B247" s="45" t="s">
        <v>268</v>
      </c>
      <c r="C247" s="43">
        <v>267</v>
      </c>
      <c r="D247" s="43">
        <v>493</v>
      </c>
      <c r="E247" s="44"/>
      <c r="F247" s="53"/>
      <c r="G247" s="43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>
      <c r="A248" s="45">
        <v>2070107</v>
      </c>
      <c r="B248" s="45" t="s">
        <v>269</v>
      </c>
      <c r="C248" s="43">
        <v>530</v>
      </c>
      <c r="D248" s="43">
        <v>554</v>
      </c>
      <c r="E248" s="44"/>
      <c r="F248" s="53"/>
      <c r="G248" s="43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>
      <c r="A249" s="45">
        <v>2070108</v>
      </c>
      <c r="B249" s="45" t="s">
        <v>270</v>
      </c>
      <c r="C249" s="43">
        <v>500</v>
      </c>
      <c r="D249" s="43">
        <v>695</v>
      </c>
      <c r="E249" s="44"/>
      <c r="F249" s="53"/>
      <c r="G249" s="43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>
      <c r="A250" s="45">
        <v>2070109</v>
      </c>
      <c r="B250" s="45" t="s">
        <v>271</v>
      </c>
      <c r="C250" s="43">
        <v>3144</v>
      </c>
      <c r="D250" s="43">
        <v>2645</v>
      </c>
      <c r="E250" s="44"/>
      <c r="F250" s="53"/>
      <c r="G250" s="43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>
      <c r="A251" s="45">
        <v>2070111</v>
      </c>
      <c r="B251" s="45" t="s">
        <v>273</v>
      </c>
      <c r="C251" s="43">
        <v>106</v>
      </c>
      <c r="D251" s="43">
        <v>91</v>
      </c>
      <c r="E251" s="44"/>
      <c r="F251" s="53"/>
      <c r="G251" s="43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>
      <c r="A252" s="45">
        <v>2070112</v>
      </c>
      <c r="B252" s="45" t="s">
        <v>274</v>
      </c>
      <c r="C252" s="43">
        <v>13</v>
      </c>
      <c r="D252" s="43">
        <v>2</v>
      </c>
      <c r="E252" s="44"/>
      <c r="F252" s="53"/>
      <c r="G252" s="43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>
      <c r="A253" s="45">
        <v>2070113</v>
      </c>
      <c r="B253" s="45" t="s">
        <v>275</v>
      </c>
      <c r="C253" s="43">
        <v>572</v>
      </c>
      <c r="D253" s="43">
        <v>500</v>
      </c>
      <c r="E253" s="44"/>
      <c r="F253" s="53"/>
      <c r="G253" s="43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>
      <c r="A254" s="45">
        <v>2070199</v>
      </c>
      <c r="B254" s="45" t="s">
        <v>276</v>
      </c>
      <c r="C254" s="43">
        <v>2301</v>
      </c>
      <c r="D254" s="43">
        <v>2825</v>
      </c>
      <c r="E254" s="44"/>
      <c r="F254" s="53"/>
      <c r="G254" s="43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>
      <c r="A255" s="45">
        <v>20702</v>
      </c>
      <c r="B255" s="46" t="s">
        <v>277</v>
      </c>
      <c r="C255" s="43">
        <v>1385</v>
      </c>
      <c r="D255" s="43">
        <v>1840</v>
      </c>
      <c r="E255" s="44"/>
      <c r="F255" s="53"/>
      <c r="G255" s="43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>
      <c r="A256" s="45">
        <v>2070202</v>
      </c>
      <c r="B256" s="45" t="s">
        <v>68</v>
      </c>
      <c r="C256" s="43"/>
      <c r="D256" s="43">
        <v>16</v>
      </c>
      <c r="E256" s="44"/>
      <c r="F256" s="53"/>
      <c r="G256" s="43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>
      <c r="A257" s="45">
        <v>2070204</v>
      </c>
      <c r="B257" s="45" t="s">
        <v>278</v>
      </c>
      <c r="C257" s="43">
        <v>28</v>
      </c>
      <c r="D257" s="43">
        <v>471</v>
      </c>
      <c r="E257" s="44"/>
      <c r="F257" s="53"/>
      <c r="G257" s="43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>
      <c r="A258" s="45">
        <v>2070205</v>
      </c>
      <c r="B258" s="45" t="s">
        <v>279</v>
      </c>
      <c r="C258" s="43">
        <v>1088</v>
      </c>
      <c r="D258" s="43">
        <v>977</v>
      </c>
      <c r="E258" s="44"/>
      <c r="F258" s="53"/>
      <c r="G258" s="43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>
      <c r="A259" s="45">
        <v>2070206</v>
      </c>
      <c r="B259" s="45" t="s">
        <v>280</v>
      </c>
      <c r="C259" s="43"/>
      <c r="D259" s="43">
        <v>54</v>
      </c>
      <c r="E259" s="44"/>
      <c r="F259" s="53"/>
      <c r="G259" s="43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>
      <c r="A260" s="45">
        <v>2070299</v>
      </c>
      <c r="B260" s="45" t="s">
        <v>281</v>
      </c>
      <c r="C260" s="43">
        <v>269</v>
      </c>
      <c r="D260" s="43">
        <v>322</v>
      </c>
      <c r="E260" s="44"/>
      <c r="F260" s="53"/>
      <c r="G260" s="43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>
      <c r="A261" s="45">
        <v>20703</v>
      </c>
      <c r="B261" s="46" t="s">
        <v>282</v>
      </c>
      <c r="C261" s="43">
        <v>243</v>
      </c>
      <c r="D261" s="43">
        <v>291</v>
      </c>
      <c r="E261" s="44"/>
      <c r="F261" s="53"/>
      <c r="G261" s="43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>
      <c r="A262" s="45">
        <v>2070301</v>
      </c>
      <c r="B262" s="45" t="s">
        <v>67</v>
      </c>
      <c r="C262" s="43">
        <v>146</v>
      </c>
      <c r="D262" s="43"/>
      <c r="E262" s="44"/>
      <c r="F262" s="53"/>
      <c r="G262" s="43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>
      <c r="A263" s="45">
        <v>2070302</v>
      </c>
      <c r="B263" s="45" t="s">
        <v>68</v>
      </c>
      <c r="C263" s="43">
        <v>6</v>
      </c>
      <c r="D263" s="43"/>
      <c r="E263" s="44"/>
      <c r="F263" s="53"/>
      <c r="G263" s="43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>
      <c r="A264" s="45">
        <v>2070307</v>
      </c>
      <c r="B264" s="45" t="s">
        <v>660</v>
      </c>
      <c r="C264" s="43"/>
      <c r="D264" s="43">
        <v>200</v>
      </c>
      <c r="E264" s="44"/>
      <c r="F264" s="53"/>
      <c r="G264" s="43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>
      <c r="A265" s="45">
        <v>2070399</v>
      </c>
      <c r="B265" s="45" t="s">
        <v>283</v>
      </c>
      <c r="C265" s="43">
        <v>91</v>
      </c>
      <c r="D265" s="43">
        <v>91</v>
      </c>
      <c r="E265" s="44"/>
      <c r="F265" s="53"/>
      <c r="G265" s="43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>
      <c r="A266" s="45">
        <v>20706</v>
      </c>
      <c r="B266" s="46" t="s">
        <v>288</v>
      </c>
      <c r="C266" s="43">
        <v>702</v>
      </c>
      <c r="D266" s="43">
        <v>684</v>
      </c>
      <c r="E266" s="44"/>
      <c r="F266" s="53"/>
      <c r="G266" s="43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>
      <c r="A267" s="45">
        <v>2070607</v>
      </c>
      <c r="B267" s="45" t="s">
        <v>286</v>
      </c>
      <c r="C267" s="43">
        <v>702</v>
      </c>
      <c r="D267" s="43">
        <v>684</v>
      </c>
      <c r="E267" s="44"/>
      <c r="F267" s="53"/>
      <c r="G267" s="43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>
      <c r="A268" s="45">
        <v>20708</v>
      </c>
      <c r="B268" s="46" t="s">
        <v>289</v>
      </c>
      <c r="C268" s="43">
        <v>242</v>
      </c>
      <c r="D268" s="43">
        <v>379</v>
      </c>
      <c r="E268" s="44"/>
      <c r="F268" s="53"/>
      <c r="G268" s="43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>
      <c r="A269" s="45">
        <v>2070801</v>
      </c>
      <c r="B269" s="45" t="s">
        <v>67</v>
      </c>
      <c r="C269" s="43">
        <v>124</v>
      </c>
      <c r="D269" s="43">
        <v>125</v>
      </c>
      <c r="E269" s="44"/>
      <c r="F269" s="53"/>
      <c r="G269" s="43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>
      <c r="A270" s="45">
        <v>2070899</v>
      </c>
      <c r="B270" s="45" t="s">
        <v>290</v>
      </c>
      <c r="C270" s="43">
        <v>118</v>
      </c>
      <c r="D270" s="43">
        <v>254</v>
      </c>
      <c r="E270" s="44"/>
      <c r="F270" s="53"/>
      <c r="G270" s="43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>
      <c r="A271" s="45">
        <v>20799</v>
      </c>
      <c r="B271" s="46" t="s">
        <v>661</v>
      </c>
      <c r="C271" s="43">
        <v>2559</v>
      </c>
      <c r="D271" s="43">
        <v>2158</v>
      </c>
      <c r="E271" s="44"/>
      <c r="F271" s="53"/>
      <c r="G271" s="43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>
      <c r="A272" s="45">
        <v>2079903</v>
      </c>
      <c r="B272" s="45" t="s">
        <v>293</v>
      </c>
      <c r="C272" s="43">
        <v>1000</v>
      </c>
      <c r="D272" s="43">
        <v>1000</v>
      </c>
      <c r="E272" s="44"/>
      <c r="F272" s="53"/>
      <c r="G272" s="43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>
      <c r="A273" s="45">
        <v>2079999</v>
      </c>
      <c r="B273" s="45" t="s">
        <v>662</v>
      </c>
      <c r="C273" s="43">
        <v>1559</v>
      </c>
      <c r="D273" s="43">
        <v>1158</v>
      </c>
      <c r="E273" s="44"/>
      <c r="F273" s="53"/>
      <c r="G273" s="43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ht="31.5" customHeight="1" spans="1:26">
      <c r="A274" s="45">
        <v>208</v>
      </c>
      <c r="B274" s="46" t="s">
        <v>295</v>
      </c>
      <c r="C274" s="43">
        <v>120527</v>
      </c>
      <c r="D274" s="43">
        <v>141304</v>
      </c>
      <c r="E274" s="44">
        <f>D274/C274-1</f>
        <v>0.172384610917056</v>
      </c>
      <c r="F274" s="53" t="s">
        <v>663</v>
      </c>
      <c r="G274" s="43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>
      <c r="A275" s="45">
        <v>20801</v>
      </c>
      <c r="B275" s="46" t="s">
        <v>297</v>
      </c>
      <c r="C275" s="43">
        <v>6800</v>
      </c>
      <c r="D275" s="43">
        <v>6555</v>
      </c>
      <c r="E275" s="44"/>
      <c r="F275" s="53"/>
      <c r="G275" s="43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>
      <c r="A276" s="45">
        <v>2080101</v>
      </c>
      <c r="B276" s="45" t="s">
        <v>67</v>
      </c>
      <c r="C276" s="43">
        <v>3698</v>
      </c>
      <c r="D276" s="43">
        <v>3184</v>
      </c>
      <c r="E276" s="44"/>
      <c r="F276" s="53"/>
      <c r="G276" s="43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>
      <c r="A277" s="45">
        <v>2080102</v>
      </c>
      <c r="B277" s="45" t="s">
        <v>68</v>
      </c>
      <c r="C277" s="43">
        <v>4</v>
      </c>
      <c r="D277" s="43"/>
      <c r="E277" s="44"/>
      <c r="F277" s="53"/>
      <c r="G277" s="43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>
      <c r="A278" s="45">
        <v>2080104</v>
      </c>
      <c r="B278" s="45" t="s">
        <v>298</v>
      </c>
      <c r="C278" s="43">
        <v>150</v>
      </c>
      <c r="D278" s="43">
        <v>150</v>
      </c>
      <c r="E278" s="44"/>
      <c r="F278" s="53"/>
      <c r="G278" s="43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>
      <c r="A279" s="45">
        <v>2080105</v>
      </c>
      <c r="B279" s="45" t="s">
        <v>299</v>
      </c>
      <c r="C279" s="43">
        <v>34</v>
      </c>
      <c r="D279" s="43">
        <v>32</v>
      </c>
      <c r="E279" s="44"/>
      <c r="F279" s="53"/>
      <c r="G279" s="43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>
      <c r="A280" s="45">
        <v>2080106</v>
      </c>
      <c r="B280" s="45" t="s">
        <v>300</v>
      </c>
      <c r="C280" s="43">
        <v>36</v>
      </c>
      <c r="D280" s="43">
        <v>34</v>
      </c>
      <c r="E280" s="44"/>
      <c r="F280" s="53"/>
      <c r="G280" s="43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>
      <c r="A281" s="45">
        <v>2080107</v>
      </c>
      <c r="B281" s="45" t="s">
        <v>301</v>
      </c>
      <c r="C281" s="43">
        <v>36</v>
      </c>
      <c r="D281" s="43">
        <v>33</v>
      </c>
      <c r="E281" s="44"/>
      <c r="F281" s="53"/>
      <c r="G281" s="43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>
      <c r="A282" s="45">
        <v>2080108</v>
      </c>
      <c r="B282" s="45" t="s">
        <v>99</v>
      </c>
      <c r="C282" s="43">
        <v>150</v>
      </c>
      <c r="D282" s="43">
        <v>245</v>
      </c>
      <c r="E282" s="44"/>
      <c r="F282" s="53"/>
      <c r="G282" s="43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>
      <c r="A283" s="45">
        <v>2080109</v>
      </c>
      <c r="B283" s="45" t="s">
        <v>302</v>
      </c>
      <c r="C283" s="43">
        <v>993</v>
      </c>
      <c r="D283" s="43">
        <v>943</v>
      </c>
      <c r="E283" s="44"/>
      <c r="F283" s="53"/>
      <c r="G283" s="43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>
      <c r="A284" s="45">
        <v>2080110</v>
      </c>
      <c r="B284" s="45" t="s">
        <v>303</v>
      </c>
      <c r="C284" s="43">
        <v>111</v>
      </c>
      <c r="D284" s="43">
        <v>106</v>
      </c>
      <c r="E284" s="44"/>
      <c r="F284" s="53"/>
      <c r="G284" s="43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>
      <c r="A285" s="45">
        <v>2080111</v>
      </c>
      <c r="B285" s="45" t="s">
        <v>304</v>
      </c>
      <c r="C285" s="43">
        <v>31</v>
      </c>
      <c r="D285" s="43">
        <v>58</v>
      </c>
      <c r="E285" s="44"/>
      <c r="F285" s="53"/>
      <c r="G285" s="43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>
      <c r="A286" s="45">
        <v>2080112</v>
      </c>
      <c r="B286" s="45" t="s">
        <v>664</v>
      </c>
      <c r="C286" s="43"/>
      <c r="D286" s="43">
        <v>15</v>
      </c>
      <c r="E286" s="44"/>
      <c r="F286" s="53"/>
      <c r="G286" s="43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>
      <c r="A287" s="45">
        <v>2080199</v>
      </c>
      <c r="B287" s="45" t="s">
        <v>305</v>
      </c>
      <c r="C287" s="43">
        <v>1557</v>
      </c>
      <c r="D287" s="43">
        <v>1755</v>
      </c>
      <c r="E287" s="44"/>
      <c r="F287" s="53"/>
      <c r="G287" s="43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>
      <c r="A288" s="45">
        <v>20802</v>
      </c>
      <c r="B288" s="46" t="s">
        <v>306</v>
      </c>
      <c r="C288" s="43">
        <v>1973</v>
      </c>
      <c r="D288" s="43">
        <v>1205</v>
      </c>
      <c r="E288" s="44"/>
      <c r="F288" s="53"/>
      <c r="G288" s="43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>
      <c r="A289" s="45">
        <v>2080201</v>
      </c>
      <c r="B289" s="45" t="s">
        <v>67</v>
      </c>
      <c r="C289" s="43">
        <v>557</v>
      </c>
      <c r="D289" s="43">
        <v>496</v>
      </c>
      <c r="E289" s="44"/>
      <c r="F289" s="53"/>
      <c r="G289" s="43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>
      <c r="A290" s="45">
        <v>2080206</v>
      </c>
      <c r="B290" s="45" t="s">
        <v>665</v>
      </c>
      <c r="C290" s="43">
        <v>30</v>
      </c>
      <c r="D290" s="43">
        <v>20</v>
      </c>
      <c r="E290" s="44"/>
      <c r="F290" s="53"/>
      <c r="G290" s="43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>
      <c r="A291" s="45">
        <v>2080207</v>
      </c>
      <c r="B291" s="45" t="s">
        <v>310</v>
      </c>
      <c r="C291" s="43">
        <v>119</v>
      </c>
      <c r="D291" s="43">
        <v>117</v>
      </c>
      <c r="E291" s="44"/>
      <c r="F291" s="53"/>
      <c r="G291" s="43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>
      <c r="A292" s="45">
        <v>2080208</v>
      </c>
      <c r="B292" s="45" t="s">
        <v>666</v>
      </c>
      <c r="C292" s="43">
        <v>110</v>
      </c>
      <c r="D292" s="43"/>
      <c r="E292" s="44"/>
      <c r="F292" s="53"/>
      <c r="G292" s="43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>
      <c r="A293" s="45">
        <v>2080299</v>
      </c>
      <c r="B293" s="45" t="s">
        <v>312</v>
      </c>
      <c r="C293" s="43">
        <v>1157</v>
      </c>
      <c r="D293" s="43">
        <v>572</v>
      </c>
      <c r="E293" s="44"/>
      <c r="F293" s="53"/>
      <c r="G293" s="43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>
      <c r="A294" s="45">
        <v>20805</v>
      </c>
      <c r="B294" s="46" t="s">
        <v>667</v>
      </c>
      <c r="C294" s="43">
        <v>47335</v>
      </c>
      <c r="D294" s="43">
        <v>60779</v>
      </c>
      <c r="E294" s="44"/>
      <c r="F294" s="53"/>
      <c r="G294" s="43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>
      <c r="A295" s="45">
        <v>2080502</v>
      </c>
      <c r="B295" s="45" t="s">
        <v>314</v>
      </c>
      <c r="C295" s="43">
        <v>419</v>
      </c>
      <c r="D295" s="43">
        <v>399</v>
      </c>
      <c r="E295" s="44"/>
      <c r="F295" s="53"/>
      <c r="G295" s="43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>
      <c r="A296" s="45">
        <v>2080505</v>
      </c>
      <c r="B296" s="45" t="s">
        <v>315</v>
      </c>
      <c r="C296" s="43">
        <v>21171</v>
      </c>
      <c r="D296" s="43">
        <v>17411</v>
      </c>
      <c r="E296" s="44"/>
      <c r="F296" s="53"/>
      <c r="G296" s="43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>
      <c r="A297" s="45">
        <v>2080506</v>
      </c>
      <c r="B297" s="45" t="s">
        <v>316</v>
      </c>
      <c r="C297" s="43">
        <v>8724</v>
      </c>
      <c r="D297" s="43">
        <v>8707</v>
      </c>
      <c r="E297" s="44"/>
      <c r="F297" s="53"/>
      <c r="G297" s="43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>
      <c r="A298" s="45">
        <v>2080507</v>
      </c>
      <c r="B298" s="45" t="s">
        <v>317</v>
      </c>
      <c r="C298" s="43">
        <v>17000</v>
      </c>
      <c r="D298" s="43">
        <v>34000</v>
      </c>
      <c r="E298" s="44"/>
      <c r="F298" s="53"/>
      <c r="G298" s="43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>
      <c r="A299" s="45">
        <v>2080599</v>
      </c>
      <c r="B299" s="45" t="s">
        <v>668</v>
      </c>
      <c r="C299" s="43">
        <v>21</v>
      </c>
      <c r="D299" s="43">
        <v>262</v>
      </c>
      <c r="E299" s="44"/>
      <c r="F299" s="53"/>
      <c r="G299" s="43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>
      <c r="A300" s="45">
        <v>20807</v>
      </c>
      <c r="B300" s="46" t="s">
        <v>319</v>
      </c>
      <c r="C300" s="43">
        <v>1296</v>
      </c>
      <c r="D300" s="43">
        <v>930</v>
      </c>
      <c r="E300" s="44"/>
      <c r="F300" s="53"/>
      <c r="G300" s="43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>
      <c r="A301" s="45">
        <v>2080702</v>
      </c>
      <c r="B301" s="45" t="s">
        <v>320</v>
      </c>
      <c r="C301" s="43">
        <v>200</v>
      </c>
      <c r="D301" s="43">
        <v>200</v>
      </c>
      <c r="E301" s="44"/>
      <c r="F301" s="53"/>
      <c r="G301" s="43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>
      <c r="A302" s="45">
        <v>2080713</v>
      </c>
      <c r="B302" s="45" t="s">
        <v>321</v>
      </c>
      <c r="C302" s="43">
        <v>400</v>
      </c>
      <c r="D302" s="43">
        <v>610</v>
      </c>
      <c r="E302" s="44"/>
      <c r="F302" s="53"/>
      <c r="G302" s="43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>
      <c r="A303" s="45">
        <v>2080799</v>
      </c>
      <c r="B303" s="45" t="s">
        <v>322</v>
      </c>
      <c r="C303" s="43">
        <v>696</v>
      </c>
      <c r="D303" s="43">
        <v>120</v>
      </c>
      <c r="E303" s="44"/>
      <c r="F303" s="53"/>
      <c r="G303" s="43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>
      <c r="A304" s="45">
        <v>20808</v>
      </c>
      <c r="B304" s="46" t="s">
        <v>323</v>
      </c>
      <c r="C304" s="43">
        <v>7659</v>
      </c>
      <c r="D304" s="43">
        <v>7805</v>
      </c>
      <c r="E304" s="44"/>
      <c r="F304" s="53"/>
      <c r="G304" s="43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>
      <c r="A305" s="45">
        <v>2080801</v>
      </c>
      <c r="B305" s="45" t="s">
        <v>324</v>
      </c>
      <c r="C305" s="43">
        <v>40</v>
      </c>
      <c r="D305" s="43">
        <v>370</v>
      </c>
      <c r="E305" s="44"/>
      <c r="F305" s="53"/>
      <c r="G305" s="43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>
      <c r="A306" s="45">
        <v>2080802</v>
      </c>
      <c r="B306" s="45" t="s">
        <v>325</v>
      </c>
      <c r="C306" s="43">
        <v>1495</v>
      </c>
      <c r="D306" s="43">
        <v>1250</v>
      </c>
      <c r="E306" s="44"/>
      <c r="F306" s="53"/>
      <c r="G306" s="43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>
      <c r="A307" s="45">
        <v>2080803</v>
      </c>
      <c r="B307" s="45" t="s">
        <v>326</v>
      </c>
      <c r="C307" s="43">
        <v>3707</v>
      </c>
      <c r="D307" s="43">
        <v>4008</v>
      </c>
      <c r="E307" s="44"/>
      <c r="F307" s="53"/>
      <c r="G307" s="43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>
      <c r="A308" s="45">
        <v>2080804</v>
      </c>
      <c r="B308" s="45" t="s">
        <v>327</v>
      </c>
      <c r="C308" s="43">
        <v>55</v>
      </c>
      <c r="D308" s="43">
        <v>45</v>
      </c>
      <c r="E308" s="44"/>
      <c r="F308" s="53"/>
      <c r="G308" s="43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>
      <c r="A309" s="45">
        <v>2080805</v>
      </c>
      <c r="B309" s="45" t="s">
        <v>328</v>
      </c>
      <c r="C309" s="43">
        <v>2030</v>
      </c>
      <c r="D309" s="43">
        <v>2030</v>
      </c>
      <c r="E309" s="44"/>
      <c r="F309" s="53"/>
      <c r="G309" s="43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>
      <c r="A310" s="45">
        <v>2080899</v>
      </c>
      <c r="B310" s="45" t="s">
        <v>329</v>
      </c>
      <c r="C310" s="43">
        <v>332</v>
      </c>
      <c r="D310" s="43">
        <v>102</v>
      </c>
      <c r="E310" s="44"/>
      <c r="F310" s="53"/>
      <c r="G310" s="43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>
      <c r="A311" s="45">
        <v>20809</v>
      </c>
      <c r="B311" s="46" t="s">
        <v>330</v>
      </c>
      <c r="C311" s="43">
        <v>1502</v>
      </c>
      <c r="D311" s="43">
        <v>2038</v>
      </c>
      <c r="E311" s="44"/>
      <c r="F311" s="53"/>
      <c r="G311" s="43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>
      <c r="A312" s="45">
        <v>2080901</v>
      </c>
      <c r="B312" s="45" t="s">
        <v>331</v>
      </c>
      <c r="C312" s="43">
        <v>1030</v>
      </c>
      <c r="D312" s="43">
        <v>900</v>
      </c>
      <c r="E312" s="44"/>
      <c r="F312" s="53"/>
      <c r="G312" s="43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>
      <c r="A313" s="45">
        <v>2080902</v>
      </c>
      <c r="B313" s="45" t="s">
        <v>332</v>
      </c>
      <c r="C313" s="43">
        <v>355</v>
      </c>
      <c r="D313" s="43">
        <v>400</v>
      </c>
      <c r="E313" s="44"/>
      <c r="F313" s="53"/>
      <c r="G313" s="43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>
      <c r="A314" s="45">
        <v>2080903</v>
      </c>
      <c r="B314" s="45" t="s">
        <v>333</v>
      </c>
      <c r="C314" s="43">
        <v>84</v>
      </c>
      <c r="D314" s="43">
        <v>63</v>
      </c>
      <c r="E314" s="44"/>
      <c r="F314" s="53"/>
      <c r="G314" s="43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>
      <c r="A315" s="45">
        <v>2080904</v>
      </c>
      <c r="B315" s="45" t="s">
        <v>334</v>
      </c>
      <c r="C315" s="43"/>
      <c r="D315" s="43">
        <v>150</v>
      </c>
      <c r="E315" s="44"/>
      <c r="F315" s="53"/>
      <c r="G315" s="43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>
      <c r="A316" s="45">
        <v>2080905</v>
      </c>
      <c r="B316" s="45" t="s">
        <v>335</v>
      </c>
      <c r="C316" s="43">
        <v>33</v>
      </c>
      <c r="D316" s="43">
        <v>415</v>
      </c>
      <c r="E316" s="44"/>
      <c r="F316" s="53"/>
      <c r="G316" s="43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>
      <c r="A317" s="45">
        <v>2080999</v>
      </c>
      <c r="B317" s="45" t="s">
        <v>336</v>
      </c>
      <c r="C317" s="43"/>
      <c r="D317" s="43">
        <v>110</v>
      </c>
      <c r="E317" s="44"/>
      <c r="F317" s="53"/>
      <c r="G317" s="43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>
      <c r="A318" s="45">
        <v>20810</v>
      </c>
      <c r="B318" s="46" t="s">
        <v>337</v>
      </c>
      <c r="C318" s="43">
        <v>3859</v>
      </c>
      <c r="D318" s="43">
        <v>4610</v>
      </c>
      <c r="E318" s="44"/>
      <c r="F318" s="53"/>
      <c r="G318" s="43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>
      <c r="A319" s="45">
        <v>2081001</v>
      </c>
      <c r="B319" s="45" t="s">
        <v>338</v>
      </c>
      <c r="C319" s="43">
        <v>222</v>
      </c>
      <c r="D319" s="43">
        <v>247</v>
      </c>
      <c r="E319" s="44"/>
      <c r="F319" s="53"/>
      <c r="G319" s="43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>
      <c r="A320" s="45">
        <v>2081002</v>
      </c>
      <c r="B320" s="45" t="s">
        <v>339</v>
      </c>
      <c r="C320" s="43">
        <v>2155</v>
      </c>
      <c r="D320" s="43">
        <v>2800</v>
      </c>
      <c r="E320" s="44"/>
      <c r="F320" s="53"/>
      <c r="G320" s="43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>
      <c r="A321" s="45">
        <v>2081004</v>
      </c>
      <c r="B321" s="45" t="s">
        <v>340</v>
      </c>
      <c r="C321" s="43">
        <v>736</v>
      </c>
      <c r="D321" s="43">
        <v>760</v>
      </c>
      <c r="E321" s="44"/>
      <c r="F321" s="53"/>
      <c r="G321" s="43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>
      <c r="A322" s="45">
        <v>2081005</v>
      </c>
      <c r="B322" s="45" t="s">
        <v>341</v>
      </c>
      <c r="C322" s="43">
        <v>746</v>
      </c>
      <c r="D322" s="43">
        <v>803</v>
      </c>
      <c r="E322" s="44"/>
      <c r="F322" s="53"/>
      <c r="G322" s="43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>
      <c r="A323" s="45">
        <v>20811</v>
      </c>
      <c r="B323" s="46" t="s">
        <v>343</v>
      </c>
      <c r="C323" s="43">
        <v>5239</v>
      </c>
      <c r="D323" s="43">
        <v>6867</v>
      </c>
      <c r="E323" s="44"/>
      <c r="F323" s="53"/>
      <c r="G323" s="43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>
      <c r="A324" s="45">
        <v>2081101</v>
      </c>
      <c r="B324" s="45" t="s">
        <v>67</v>
      </c>
      <c r="C324" s="43">
        <v>143</v>
      </c>
      <c r="D324" s="43">
        <v>162</v>
      </c>
      <c r="E324" s="44"/>
      <c r="F324" s="53"/>
      <c r="G324" s="43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>
      <c r="A325" s="45">
        <v>2081102</v>
      </c>
      <c r="B325" s="45" t="s">
        <v>68</v>
      </c>
      <c r="C325" s="43">
        <v>1</v>
      </c>
      <c r="D325" s="43">
        <v>1</v>
      </c>
      <c r="E325" s="44"/>
      <c r="F325" s="53"/>
      <c r="G325" s="43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>
      <c r="A326" s="45">
        <v>2081103</v>
      </c>
      <c r="B326" s="45" t="s">
        <v>79</v>
      </c>
      <c r="C326" s="43">
        <v>3</v>
      </c>
      <c r="D326" s="43">
        <v>5</v>
      </c>
      <c r="E326" s="44"/>
      <c r="F326" s="53"/>
      <c r="G326" s="43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>
      <c r="A327" s="45">
        <v>2081104</v>
      </c>
      <c r="B327" s="45" t="s">
        <v>344</v>
      </c>
      <c r="C327" s="43">
        <v>411</v>
      </c>
      <c r="D327" s="43">
        <v>483</v>
      </c>
      <c r="E327" s="44"/>
      <c r="F327" s="53"/>
      <c r="G327" s="43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>
      <c r="A328" s="45">
        <v>2081105</v>
      </c>
      <c r="B328" s="45" t="s">
        <v>345</v>
      </c>
      <c r="C328" s="43">
        <v>458</v>
      </c>
      <c r="D328" s="43">
        <v>467</v>
      </c>
      <c r="E328" s="44"/>
      <c r="F328" s="53"/>
      <c r="G328" s="43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>
      <c r="A329" s="45">
        <v>2081106</v>
      </c>
      <c r="B329" s="45" t="s">
        <v>346</v>
      </c>
      <c r="C329" s="43">
        <v>15</v>
      </c>
      <c r="D329" s="43">
        <v>223</v>
      </c>
      <c r="E329" s="44"/>
      <c r="F329" s="53"/>
      <c r="G329" s="43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>
      <c r="A330" s="45">
        <v>2081107</v>
      </c>
      <c r="B330" s="45" t="s">
        <v>347</v>
      </c>
      <c r="C330" s="43">
        <v>3559</v>
      </c>
      <c r="D330" s="43">
        <v>3960</v>
      </c>
      <c r="E330" s="44"/>
      <c r="F330" s="53"/>
      <c r="G330" s="43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>
      <c r="A331" s="45">
        <v>2081199</v>
      </c>
      <c r="B331" s="45" t="s">
        <v>348</v>
      </c>
      <c r="C331" s="43">
        <v>649</v>
      </c>
      <c r="D331" s="43">
        <v>1566</v>
      </c>
      <c r="E331" s="44"/>
      <c r="F331" s="53"/>
      <c r="G331" s="43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>
      <c r="A332" s="45">
        <v>20819</v>
      </c>
      <c r="B332" s="46" t="s">
        <v>353</v>
      </c>
      <c r="C332" s="43">
        <v>3592</v>
      </c>
      <c r="D332" s="43">
        <v>4280</v>
      </c>
      <c r="E332" s="44"/>
      <c r="F332" s="53"/>
      <c r="G332" s="43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>
      <c r="A333" s="45">
        <v>2081901</v>
      </c>
      <c r="B333" s="45" t="s">
        <v>354</v>
      </c>
      <c r="C333" s="43">
        <v>126</v>
      </c>
      <c r="D333" s="43">
        <v>160</v>
      </c>
      <c r="E333" s="44"/>
      <c r="F333" s="53"/>
      <c r="G333" s="43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>
      <c r="A334" s="45">
        <v>2081902</v>
      </c>
      <c r="B334" s="45" t="s">
        <v>355</v>
      </c>
      <c r="C334" s="43">
        <v>3466</v>
      </c>
      <c r="D334" s="43">
        <v>4120</v>
      </c>
      <c r="E334" s="44"/>
      <c r="F334" s="53"/>
      <c r="G334" s="43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>
      <c r="A335" s="45">
        <v>20820</v>
      </c>
      <c r="B335" s="46" t="s">
        <v>356</v>
      </c>
      <c r="C335" s="43">
        <v>590</v>
      </c>
      <c r="D335" s="43">
        <v>627</v>
      </c>
      <c r="E335" s="44"/>
      <c r="F335" s="53"/>
      <c r="G335" s="43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>
      <c r="A336" s="45">
        <v>2082001</v>
      </c>
      <c r="B336" s="45" t="s">
        <v>357</v>
      </c>
      <c r="C336" s="43">
        <v>332</v>
      </c>
      <c r="D336" s="43">
        <v>332</v>
      </c>
      <c r="E336" s="44"/>
      <c r="F336" s="53"/>
      <c r="G336" s="43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>
      <c r="A337" s="45">
        <v>2082002</v>
      </c>
      <c r="B337" s="45" t="s">
        <v>358</v>
      </c>
      <c r="C337" s="43">
        <v>258</v>
      </c>
      <c r="D337" s="43">
        <v>295</v>
      </c>
      <c r="E337" s="44"/>
      <c r="F337" s="53"/>
      <c r="G337" s="43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>
      <c r="A338" s="45">
        <v>20821</v>
      </c>
      <c r="B338" s="46" t="s">
        <v>359</v>
      </c>
      <c r="C338" s="43">
        <v>405</v>
      </c>
      <c r="D338" s="43">
        <v>538</v>
      </c>
      <c r="E338" s="44"/>
      <c r="F338" s="53"/>
      <c r="G338" s="43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>
      <c r="A339" s="45">
        <v>2082101</v>
      </c>
      <c r="B339" s="45" t="s">
        <v>360</v>
      </c>
      <c r="C339" s="43">
        <v>7</v>
      </c>
      <c r="D339" s="43">
        <v>7</v>
      </c>
      <c r="E339" s="44"/>
      <c r="F339" s="53"/>
      <c r="G339" s="43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>
      <c r="A340" s="45">
        <v>2082102</v>
      </c>
      <c r="B340" s="45" t="s">
        <v>361</v>
      </c>
      <c r="C340" s="43">
        <v>398</v>
      </c>
      <c r="D340" s="43">
        <v>531</v>
      </c>
      <c r="E340" s="44"/>
      <c r="F340" s="53"/>
      <c r="G340" s="43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>
      <c r="A341" s="45">
        <v>20825</v>
      </c>
      <c r="B341" s="46" t="s">
        <v>362</v>
      </c>
      <c r="C341" s="43">
        <v>124</v>
      </c>
      <c r="D341" s="43">
        <v>165</v>
      </c>
      <c r="E341" s="44"/>
      <c r="F341" s="53"/>
      <c r="G341" s="43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>
      <c r="A342" s="45">
        <v>2082502</v>
      </c>
      <c r="B342" s="45" t="s">
        <v>363</v>
      </c>
      <c r="C342" s="43">
        <v>124</v>
      </c>
      <c r="D342" s="43">
        <v>165</v>
      </c>
      <c r="E342" s="44"/>
      <c r="F342" s="53"/>
      <c r="G342" s="43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>
      <c r="A343" s="45">
        <v>20826</v>
      </c>
      <c r="B343" s="46" t="s">
        <v>364</v>
      </c>
      <c r="C343" s="43">
        <v>30000</v>
      </c>
      <c r="D343" s="43">
        <v>31930</v>
      </c>
      <c r="E343" s="44"/>
      <c r="F343" s="53"/>
      <c r="G343" s="43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>
      <c r="A344" s="45">
        <v>2082602</v>
      </c>
      <c r="B344" s="45" t="s">
        <v>365</v>
      </c>
      <c r="C344" s="43">
        <v>30000</v>
      </c>
      <c r="D344" s="43">
        <v>31930</v>
      </c>
      <c r="E344" s="44"/>
      <c r="F344" s="53"/>
      <c r="G344" s="43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>
      <c r="A345" s="45">
        <v>20827</v>
      </c>
      <c r="B345" s="46" t="s">
        <v>366</v>
      </c>
      <c r="C345" s="43">
        <v>1500</v>
      </c>
      <c r="D345" s="43"/>
      <c r="E345" s="44"/>
      <c r="F345" s="53"/>
      <c r="G345" s="43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>
      <c r="A346" s="45">
        <v>2082799</v>
      </c>
      <c r="B346" s="45" t="s">
        <v>367</v>
      </c>
      <c r="C346" s="43">
        <v>1500</v>
      </c>
      <c r="D346" s="43"/>
      <c r="E346" s="44"/>
      <c r="F346" s="53"/>
      <c r="G346" s="43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>
      <c r="A347" s="45">
        <v>20828</v>
      </c>
      <c r="B347" s="46" t="s">
        <v>368</v>
      </c>
      <c r="C347" s="43">
        <v>225</v>
      </c>
      <c r="D347" s="43">
        <v>934</v>
      </c>
      <c r="E347" s="44"/>
      <c r="F347" s="53"/>
      <c r="G347" s="43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>
      <c r="A348" s="45">
        <v>2082801</v>
      </c>
      <c r="B348" s="45" t="s">
        <v>67</v>
      </c>
      <c r="C348" s="43"/>
      <c r="D348" s="43">
        <v>206</v>
      </c>
      <c r="E348" s="44"/>
      <c r="F348" s="53"/>
      <c r="G348" s="43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>
      <c r="A349" s="45">
        <v>2082802</v>
      </c>
      <c r="B349" s="45" t="s">
        <v>68</v>
      </c>
      <c r="C349" s="43"/>
      <c r="D349" s="43">
        <v>9</v>
      </c>
      <c r="E349" s="44"/>
      <c r="F349" s="53"/>
      <c r="G349" s="43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>
      <c r="A350" s="45">
        <v>2082804</v>
      </c>
      <c r="B350" s="45" t="s">
        <v>307</v>
      </c>
      <c r="C350" s="43">
        <v>150</v>
      </c>
      <c r="D350" s="43">
        <v>190</v>
      </c>
      <c r="E350" s="44"/>
      <c r="F350" s="53"/>
      <c r="G350" s="43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>
      <c r="A351" s="45">
        <v>2082850</v>
      </c>
      <c r="B351" s="45" t="s">
        <v>83</v>
      </c>
      <c r="C351" s="43"/>
      <c r="D351" s="43">
        <v>82</v>
      </c>
      <c r="E351" s="44"/>
      <c r="F351" s="53"/>
      <c r="G351" s="43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>
      <c r="A352" s="45">
        <v>2082899</v>
      </c>
      <c r="B352" s="45" t="s">
        <v>369</v>
      </c>
      <c r="C352" s="43">
        <v>75</v>
      </c>
      <c r="D352" s="43">
        <v>447</v>
      </c>
      <c r="E352" s="44"/>
      <c r="F352" s="53"/>
      <c r="G352" s="43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>
      <c r="A353" s="45">
        <v>20830</v>
      </c>
      <c r="B353" s="46" t="s">
        <v>669</v>
      </c>
      <c r="C353" s="43"/>
      <c r="D353" s="43">
        <v>3800</v>
      </c>
      <c r="E353" s="44"/>
      <c r="F353" s="53"/>
      <c r="G353" s="43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>
      <c r="A354" s="45">
        <v>2083099</v>
      </c>
      <c r="B354" s="45" t="s">
        <v>670</v>
      </c>
      <c r="C354" s="43"/>
      <c r="D354" s="43">
        <v>3800</v>
      </c>
      <c r="E354" s="44"/>
      <c r="F354" s="53"/>
      <c r="G354" s="43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>
      <c r="A355" s="45">
        <v>20899</v>
      </c>
      <c r="B355" s="46" t="s">
        <v>370</v>
      </c>
      <c r="C355" s="43">
        <v>8428</v>
      </c>
      <c r="D355" s="43">
        <v>8241</v>
      </c>
      <c r="E355" s="44"/>
      <c r="F355" s="53"/>
      <c r="G355" s="43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>
      <c r="A356" s="45">
        <v>2089901</v>
      </c>
      <c r="B356" s="45" t="s">
        <v>371</v>
      </c>
      <c r="C356" s="43">
        <v>8428</v>
      </c>
      <c r="D356" s="43">
        <v>8241</v>
      </c>
      <c r="E356" s="44"/>
      <c r="F356" s="53"/>
      <c r="G356" s="43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ht="19.2" spans="1:26">
      <c r="A357" s="45">
        <v>210</v>
      </c>
      <c r="B357" s="46" t="s">
        <v>372</v>
      </c>
      <c r="C357" s="43">
        <v>91513</v>
      </c>
      <c r="D357" s="43">
        <v>96187</v>
      </c>
      <c r="E357" s="44">
        <f>D357/C357-1</f>
        <v>0.051074710696841</v>
      </c>
      <c r="F357" s="53" t="s">
        <v>671</v>
      </c>
      <c r="G357" s="43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>
      <c r="A358" s="45">
        <v>21001</v>
      </c>
      <c r="B358" s="46" t="s">
        <v>373</v>
      </c>
      <c r="C358" s="43">
        <v>2963</v>
      </c>
      <c r="D358" s="43">
        <v>3059</v>
      </c>
      <c r="E358" s="44"/>
      <c r="F358" s="53"/>
      <c r="G358" s="43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>
      <c r="A359" s="45">
        <v>2100101</v>
      </c>
      <c r="B359" s="45" t="s">
        <v>67</v>
      </c>
      <c r="C359" s="43">
        <v>2347</v>
      </c>
      <c r="D359" s="43">
        <v>2129</v>
      </c>
      <c r="E359" s="44"/>
      <c r="F359" s="53"/>
      <c r="G359" s="43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>
      <c r="A360" s="45">
        <v>2100103</v>
      </c>
      <c r="B360" s="45" t="s">
        <v>79</v>
      </c>
      <c r="C360" s="43">
        <v>58</v>
      </c>
      <c r="D360" s="43">
        <v>61</v>
      </c>
      <c r="E360" s="44"/>
      <c r="F360" s="53"/>
      <c r="G360" s="43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>
      <c r="A361" s="45">
        <v>2100199</v>
      </c>
      <c r="B361" s="45" t="s">
        <v>374</v>
      </c>
      <c r="C361" s="43">
        <v>558</v>
      </c>
      <c r="D361" s="43">
        <v>869</v>
      </c>
      <c r="E361" s="44"/>
      <c r="F361" s="53"/>
      <c r="G361" s="43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>
      <c r="A362" s="45">
        <v>21002</v>
      </c>
      <c r="B362" s="46" t="s">
        <v>375</v>
      </c>
      <c r="C362" s="43">
        <v>2663</v>
      </c>
      <c r="D362" s="43">
        <v>2763</v>
      </c>
      <c r="E362" s="44"/>
      <c r="F362" s="53"/>
      <c r="G362" s="43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>
      <c r="A363" s="45">
        <v>2100201</v>
      </c>
      <c r="B363" s="45" t="s">
        <v>376</v>
      </c>
      <c r="C363" s="43">
        <v>87</v>
      </c>
      <c r="D363" s="43">
        <v>107</v>
      </c>
      <c r="E363" s="44"/>
      <c r="F363" s="53"/>
      <c r="G363" s="43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>
      <c r="A364" s="45">
        <v>2100202</v>
      </c>
      <c r="B364" s="45" t="s">
        <v>672</v>
      </c>
      <c r="C364" s="43">
        <v>185</v>
      </c>
      <c r="D364" s="43">
        <v>185</v>
      </c>
      <c r="E364" s="44"/>
      <c r="F364" s="53"/>
      <c r="G364" s="43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>
      <c r="A365" s="45">
        <v>2100205</v>
      </c>
      <c r="B365" s="45" t="s">
        <v>378</v>
      </c>
      <c r="C365" s="43">
        <v>178</v>
      </c>
      <c r="D365" s="43">
        <v>258</v>
      </c>
      <c r="E365" s="44"/>
      <c r="F365" s="53"/>
      <c r="G365" s="43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>
      <c r="A366" s="45">
        <v>2100206</v>
      </c>
      <c r="B366" s="45" t="s">
        <v>673</v>
      </c>
      <c r="C366" s="43">
        <v>330</v>
      </c>
      <c r="D366" s="43">
        <v>330</v>
      </c>
      <c r="E366" s="44"/>
      <c r="F366" s="53"/>
      <c r="G366" s="43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>
      <c r="A367" s="45">
        <v>2100208</v>
      </c>
      <c r="B367" s="45" t="s">
        <v>380</v>
      </c>
      <c r="C367" s="43">
        <v>213</v>
      </c>
      <c r="D367" s="43">
        <v>213</v>
      </c>
      <c r="E367" s="44"/>
      <c r="F367" s="53"/>
      <c r="G367" s="43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>
      <c r="A368" s="45">
        <v>2100299</v>
      </c>
      <c r="B368" s="45" t="s">
        <v>381</v>
      </c>
      <c r="C368" s="43">
        <v>1670</v>
      </c>
      <c r="D368" s="43">
        <v>1670</v>
      </c>
      <c r="E368" s="44"/>
      <c r="F368" s="53"/>
      <c r="G368" s="43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>
      <c r="A369" s="45">
        <v>21003</v>
      </c>
      <c r="B369" s="46" t="s">
        <v>382</v>
      </c>
      <c r="C369" s="43">
        <v>13724</v>
      </c>
      <c r="D369" s="43">
        <v>8417</v>
      </c>
      <c r="E369" s="44"/>
      <c r="F369" s="53"/>
      <c r="G369" s="43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>
      <c r="A370" s="45">
        <v>2100302</v>
      </c>
      <c r="B370" s="45" t="s">
        <v>383</v>
      </c>
      <c r="C370" s="43">
        <v>7276</v>
      </c>
      <c r="D370" s="43">
        <v>7604</v>
      </c>
      <c r="E370" s="44"/>
      <c r="F370" s="53"/>
      <c r="G370" s="43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>
      <c r="A371" s="45">
        <v>2100399</v>
      </c>
      <c r="B371" s="45" t="s">
        <v>384</v>
      </c>
      <c r="C371" s="43">
        <v>6448</v>
      </c>
      <c r="D371" s="43">
        <v>813</v>
      </c>
      <c r="E371" s="44"/>
      <c r="F371" s="53"/>
      <c r="G371" s="43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>
      <c r="A372" s="45">
        <v>21004</v>
      </c>
      <c r="B372" s="46" t="s">
        <v>385</v>
      </c>
      <c r="C372" s="43">
        <v>8936</v>
      </c>
      <c r="D372" s="43">
        <v>8756</v>
      </c>
      <c r="E372" s="44"/>
      <c r="F372" s="53"/>
      <c r="G372" s="43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>
      <c r="A373" s="45">
        <v>2100401</v>
      </c>
      <c r="B373" s="45" t="s">
        <v>386</v>
      </c>
      <c r="C373" s="43">
        <v>1154</v>
      </c>
      <c r="D373" s="43">
        <v>1197</v>
      </c>
      <c r="E373" s="44"/>
      <c r="F373" s="53"/>
      <c r="G373" s="43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>
      <c r="A374" s="45">
        <v>2100402</v>
      </c>
      <c r="B374" s="45" t="s">
        <v>387</v>
      </c>
      <c r="C374" s="43">
        <v>58</v>
      </c>
      <c r="D374" s="43">
        <v>163</v>
      </c>
      <c r="E374" s="44"/>
      <c r="F374" s="53"/>
      <c r="G374" s="43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>
      <c r="A375" s="45">
        <v>2100408</v>
      </c>
      <c r="B375" s="45" t="s">
        <v>388</v>
      </c>
      <c r="C375" s="43">
        <v>5115</v>
      </c>
      <c r="D375" s="43">
        <v>5580</v>
      </c>
      <c r="E375" s="44"/>
      <c r="F375" s="53"/>
      <c r="G375" s="43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>
      <c r="A376" s="45">
        <v>2100409</v>
      </c>
      <c r="B376" s="45" t="s">
        <v>674</v>
      </c>
      <c r="C376" s="43">
        <v>2173</v>
      </c>
      <c r="D376" s="43">
        <v>1368</v>
      </c>
      <c r="E376" s="44"/>
      <c r="F376" s="53"/>
      <c r="G376" s="43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>
      <c r="A377" s="45">
        <v>2100499</v>
      </c>
      <c r="B377" s="45" t="s">
        <v>390</v>
      </c>
      <c r="C377" s="43">
        <v>436</v>
      </c>
      <c r="D377" s="43">
        <v>448</v>
      </c>
      <c r="E377" s="44"/>
      <c r="F377" s="53"/>
      <c r="G377" s="43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>
      <c r="A378" s="45">
        <v>21006</v>
      </c>
      <c r="B378" s="46" t="s">
        <v>391</v>
      </c>
      <c r="C378" s="43">
        <v>100</v>
      </c>
      <c r="D378" s="43">
        <v>100</v>
      </c>
      <c r="E378" s="44"/>
      <c r="F378" s="53"/>
      <c r="G378" s="43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>
      <c r="A379" s="45">
        <v>2100699</v>
      </c>
      <c r="B379" s="45" t="s">
        <v>393</v>
      </c>
      <c r="C379" s="43">
        <v>100</v>
      </c>
      <c r="D379" s="43">
        <v>100</v>
      </c>
      <c r="E379" s="44"/>
      <c r="F379" s="53"/>
      <c r="G379" s="43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>
      <c r="A380" s="45">
        <v>21007</v>
      </c>
      <c r="B380" s="46" t="s">
        <v>394</v>
      </c>
      <c r="C380" s="43">
        <v>5111</v>
      </c>
      <c r="D380" s="43">
        <v>3370</v>
      </c>
      <c r="E380" s="44"/>
      <c r="F380" s="53"/>
      <c r="G380" s="43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>
      <c r="A381" s="45">
        <v>2100799</v>
      </c>
      <c r="B381" s="45" t="s">
        <v>395</v>
      </c>
      <c r="C381" s="43">
        <v>5111</v>
      </c>
      <c r="D381" s="43">
        <v>3370</v>
      </c>
      <c r="E381" s="44"/>
      <c r="F381" s="53"/>
      <c r="G381" s="43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>
      <c r="A382" s="45">
        <v>21011</v>
      </c>
      <c r="B382" s="46" t="s">
        <v>399</v>
      </c>
      <c r="C382" s="43">
        <v>4500</v>
      </c>
      <c r="D382" s="43">
        <v>2800</v>
      </c>
      <c r="E382" s="44"/>
      <c r="F382" s="53"/>
      <c r="G382" s="43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>
      <c r="A383" s="45">
        <v>2101103</v>
      </c>
      <c r="B383" s="45" t="s">
        <v>400</v>
      </c>
      <c r="C383" s="43">
        <v>4500</v>
      </c>
      <c r="D383" s="43">
        <v>2800</v>
      </c>
      <c r="E383" s="44"/>
      <c r="F383" s="53"/>
      <c r="G383" s="43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>
      <c r="A384" s="45">
        <v>21012</v>
      </c>
      <c r="B384" s="46" t="s">
        <v>401</v>
      </c>
      <c r="C384" s="43">
        <v>51600</v>
      </c>
      <c r="D384" s="43">
        <v>58500</v>
      </c>
      <c r="E384" s="44"/>
      <c r="F384" s="53"/>
      <c r="G384" s="43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>
      <c r="A385" s="45">
        <v>2101201</v>
      </c>
      <c r="B385" s="45" t="s">
        <v>402</v>
      </c>
      <c r="C385" s="43">
        <v>600</v>
      </c>
      <c r="D385" s="43"/>
      <c r="E385" s="44"/>
      <c r="F385" s="53"/>
      <c r="G385" s="43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>
      <c r="A386" s="45">
        <v>2101202</v>
      </c>
      <c r="B386" s="45" t="s">
        <v>403</v>
      </c>
      <c r="C386" s="43">
        <v>51000</v>
      </c>
      <c r="D386" s="43">
        <v>58500</v>
      </c>
      <c r="E386" s="44"/>
      <c r="F386" s="53"/>
      <c r="G386" s="43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>
      <c r="A387" s="45">
        <v>21013</v>
      </c>
      <c r="B387" s="46" t="s">
        <v>404</v>
      </c>
      <c r="C387" s="43">
        <v>1300</v>
      </c>
      <c r="D387" s="43">
        <v>4937</v>
      </c>
      <c r="E387" s="44"/>
      <c r="F387" s="53"/>
      <c r="G387" s="43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>
      <c r="A388" s="45">
        <v>2101301</v>
      </c>
      <c r="B388" s="45" t="s">
        <v>675</v>
      </c>
      <c r="C388" s="43"/>
      <c r="D388" s="43">
        <v>4637</v>
      </c>
      <c r="E388" s="44"/>
      <c r="F388" s="53"/>
      <c r="G388" s="43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>
      <c r="A389" s="45">
        <v>2101399</v>
      </c>
      <c r="B389" s="45" t="s">
        <v>405</v>
      </c>
      <c r="C389" s="43">
        <v>1300</v>
      </c>
      <c r="D389" s="43">
        <v>300</v>
      </c>
      <c r="E389" s="44"/>
      <c r="F389" s="53"/>
      <c r="G389" s="43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>
      <c r="A390" s="45">
        <v>21014</v>
      </c>
      <c r="B390" s="46" t="s">
        <v>676</v>
      </c>
      <c r="C390" s="43"/>
      <c r="D390" s="43">
        <v>160</v>
      </c>
      <c r="E390" s="44"/>
      <c r="F390" s="53"/>
      <c r="G390" s="43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>
      <c r="A391" s="45">
        <v>2101401</v>
      </c>
      <c r="B391" s="45" t="s">
        <v>677</v>
      </c>
      <c r="C391" s="43"/>
      <c r="D391" s="43">
        <v>160</v>
      </c>
      <c r="E391" s="44"/>
      <c r="F391" s="53"/>
      <c r="G391" s="43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>
      <c r="A392" s="45">
        <v>21015</v>
      </c>
      <c r="B392" s="46" t="s">
        <v>406</v>
      </c>
      <c r="C392" s="43">
        <v>168</v>
      </c>
      <c r="D392" s="43">
        <v>1574</v>
      </c>
      <c r="E392" s="44"/>
      <c r="F392" s="53"/>
      <c r="G392" s="43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>
      <c r="A393" s="45">
        <v>2101501</v>
      </c>
      <c r="B393" s="45" t="s">
        <v>67</v>
      </c>
      <c r="C393" s="43"/>
      <c r="D393" s="43">
        <v>617</v>
      </c>
      <c r="E393" s="44"/>
      <c r="F393" s="53"/>
      <c r="G393" s="43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>
      <c r="A394" s="45">
        <v>2101502</v>
      </c>
      <c r="B394" s="45" t="s">
        <v>68</v>
      </c>
      <c r="C394" s="43"/>
      <c r="D394" s="43">
        <v>5</v>
      </c>
      <c r="E394" s="44"/>
      <c r="F394" s="53"/>
      <c r="G394" s="43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>
      <c r="A395" s="45">
        <v>2101504</v>
      </c>
      <c r="B395" s="45" t="s">
        <v>99</v>
      </c>
      <c r="C395" s="43"/>
      <c r="D395" s="43">
        <v>100</v>
      </c>
      <c r="E395" s="44"/>
      <c r="F395" s="53"/>
      <c r="G395" s="43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>
      <c r="A396" s="45">
        <v>2101506</v>
      </c>
      <c r="B396" s="45" t="s">
        <v>678</v>
      </c>
      <c r="C396" s="43"/>
      <c r="D396" s="43">
        <v>10</v>
      </c>
      <c r="E396" s="44"/>
      <c r="F396" s="53"/>
      <c r="G396" s="43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>
      <c r="A397" s="45">
        <v>2101550</v>
      </c>
      <c r="B397" s="45" t="s">
        <v>83</v>
      </c>
      <c r="C397" s="43">
        <v>168</v>
      </c>
      <c r="D397" s="43"/>
      <c r="E397" s="44"/>
      <c r="F397" s="53"/>
      <c r="G397" s="43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>
      <c r="A398" s="45">
        <v>2101599</v>
      </c>
      <c r="B398" s="45" t="s">
        <v>407</v>
      </c>
      <c r="C398" s="43"/>
      <c r="D398" s="43">
        <v>842</v>
      </c>
      <c r="E398" s="44"/>
      <c r="F398" s="53"/>
      <c r="G398" s="43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>
      <c r="A399" s="45">
        <v>21016</v>
      </c>
      <c r="B399" s="46" t="s">
        <v>408</v>
      </c>
      <c r="C399" s="43">
        <v>139</v>
      </c>
      <c r="D399" s="43">
        <v>453</v>
      </c>
      <c r="E399" s="44"/>
      <c r="F399" s="53"/>
      <c r="G399" s="43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>
      <c r="A400" s="45">
        <v>2101601</v>
      </c>
      <c r="B400" s="45" t="s">
        <v>409</v>
      </c>
      <c r="C400" s="43">
        <v>139</v>
      </c>
      <c r="D400" s="43">
        <v>453</v>
      </c>
      <c r="E400" s="44"/>
      <c r="F400" s="53"/>
      <c r="G400" s="43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>
      <c r="A401" s="45">
        <v>21099</v>
      </c>
      <c r="B401" s="46" t="s">
        <v>410</v>
      </c>
      <c r="C401" s="43">
        <v>309</v>
      </c>
      <c r="D401" s="43">
        <v>1298</v>
      </c>
      <c r="E401" s="44"/>
      <c r="F401" s="53"/>
      <c r="G401" s="43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>
      <c r="A402" s="45">
        <v>2109901</v>
      </c>
      <c r="B402" s="45" t="s">
        <v>679</v>
      </c>
      <c r="C402" s="43">
        <v>309</v>
      </c>
      <c r="D402" s="43">
        <v>1298</v>
      </c>
      <c r="E402" s="44"/>
      <c r="F402" s="53"/>
      <c r="G402" s="43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>
      <c r="A403" s="45">
        <v>211</v>
      </c>
      <c r="B403" s="46" t="s">
        <v>412</v>
      </c>
      <c r="C403" s="43">
        <v>9085</v>
      </c>
      <c r="D403" s="43">
        <v>9464</v>
      </c>
      <c r="E403" s="44">
        <f>D403/C403-1</f>
        <v>0.0417171161254815</v>
      </c>
      <c r="F403" s="53" t="s">
        <v>680</v>
      </c>
      <c r="G403" s="43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>
      <c r="A404" s="45">
        <v>21101</v>
      </c>
      <c r="B404" s="46" t="s">
        <v>414</v>
      </c>
      <c r="C404" s="43">
        <v>2684</v>
      </c>
      <c r="D404" s="43">
        <v>1853</v>
      </c>
      <c r="E404" s="44"/>
      <c r="F404" s="53"/>
      <c r="G404" s="43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>
      <c r="A405" s="45">
        <v>2110101</v>
      </c>
      <c r="B405" s="45" t="s">
        <v>67</v>
      </c>
      <c r="C405" s="43">
        <v>763</v>
      </c>
      <c r="D405" s="43">
        <v>963</v>
      </c>
      <c r="E405" s="44"/>
      <c r="F405" s="53"/>
      <c r="G405" s="43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>
      <c r="A406" s="45">
        <v>2110102</v>
      </c>
      <c r="B406" s="45" t="s">
        <v>68</v>
      </c>
      <c r="C406" s="43">
        <v>1</v>
      </c>
      <c r="D406" s="43">
        <v>75</v>
      </c>
      <c r="E406" s="44"/>
      <c r="F406" s="53"/>
      <c r="G406" s="43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>
      <c r="A407" s="45">
        <v>2110104</v>
      </c>
      <c r="B407" s="45" t="s">
        <v>415</v>
      </c>
      <c r="C407" s="43">
        <v>80</v>
      </c>
      <c r="D407" s="43">
        <v>80</v>
      </c>
      <c r="E407" s="44"/>
      <c r="F407" s="53"/>
      <c r="G407" s="43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>
      <c r="A408" s="45">
        <v>2110199</v>
      </c>
      <c r="B408" s="45" t="s">
        <v>416</v>
      </c>
      <c r="C408" s="43">
        <v>1840</v>
      </c>
      <c r="D408" s="43">
        <v>735</v>
      </c>
      <c r="E408" s="44"/>
      <c r="F408" s="53"/>
      <c r="G408" s="43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>
      <c r="A409" s="45">
        <v>21102</v>
      </c>
      <c r="B409" s="46" t="s">
        <v>417</v>
      </c>
      <c r="C409" s="43">
        <v>1086</v>
      </c>
      <c r="D409" s="43">
        <v>2094</v>
      </c>
      <c r="E409" s="44"/>
      <c r="F409" s="53"/>
      <c r="G409" s="43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>
      <c r="A410" s="45">
        <v>2110299</v>
      </c>
      <c r="B410" s="45" t="s">
        <v>418</v>
      </c>
      <c r="C410" s="43">
        <v>1086</v>
      </c>
      <c r="D410" s="43">
        <v>2094</v>
      </c>
      <c r="E410" s="44"/>
      <c r="F410" s="53"/>
      <c r="G410" s="43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>
      <c r="A411" s="45">
        <v>21103</v>
      </c>
      <c r="B411" s="46" t="s">
        <v>419</v>
      </c>
      <c r="C411" s="43">
        <v>1762</v>
      </c>
      <c r="D411" s="43">
        <v>1861</v>
      </c>
      <c r="E411" s="44"/>
      <c r="F411" s="53"/>
      <c r="G411" s="43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>
      <c r="A412" s="45">
        <v>2110301</v>
      </c>
      <c r="B412" s="45" t="s">
        <v>420</v>
      </c>
      <c r="C412" s="43"/>
      <c r="D412" s="43">
        <v>616</v>
      </c>
      <c r="E412" s="44"/>
      <c r="F412" s="53"/>
      <c r="G412" s="43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>
      <c r="A413" s="45">
        <v>2110302</v>
      </c>
      <c r="B413" s="45" t="s">
        <v>421</v>
      </c>
      <c r="C413" s="43">
        <v>1562</v>
      </c>
      <c r="D413" s="43">
        <v>1245</v>
      </c>
      <c r="E413" s="44"/>
      <c r="F413" s="53"/>
      <c r="G413" s="43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>
      <c r="A414" s="45">
        <v>2110399</v>
      </c>
      <c r="B414" s="45" t="s">
        <v>422</v>
      </c>
      <c r="C414" s="43">
        <v>200</v>
      </c>
      <c r="D414" s="43"/>
      <c r="E414" s="44"/>
      <c r="F414" s="53"/>
      <c r="G414" s="43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>
      <c r="A415" s="45">
        <v>21105</v>
      </c>
      <c r="B415" s="46" t="s">
        <v>425</v>
      </c>
      <c r="C415" s="43">
        <v>76</v>
      </c>
      <c r="D415" s="43">
        <v>76</v>
      </c>
      <c r="E415" s="44"/>
      <c r="F415" s="53"/>
      <c r="G415" s="43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>
      <c r="A416" s="45">
        <v>2110507</v>
      </c>
      <c r="B416" s="45" t="s">
        <v>426</v>
      </c>
      <c r="C416" s="43">
        <v>76</v>
      </c>
      <c r="D416" s="43">
        <v>76</v>
      </c>
      <c r="E416" s="44"/>
      <c r="F416" s="53"/>
      <c r="G416" s="43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>
      <c r="A417" s="45">
        <v>21111</v>
      </c>
      <c r="B417" s="46" t="s">
        <v>427</v>
      </c>
      <c r="C417" s="43">
        <v>2489</v>
      </c>
      <c r="D417" s="43"/>
      <c r="E417" s="44"/>
      <c r="F417" s="53"/>
      <c r="G417" s="43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>
      <c r="A418" s="45">
        <v>2111199</v>
      </c>
      <c r="B418" s="45" t="s">
        <v>681</v>
      </c>
      <c r="C418" s="43">
        <v>2489</v>
      </c>
      <c r="D418" s="43"/>
      <c r="E418" s="44"/>
      <c r="F418" s="53"/>
      <c r="G418" s="43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>
      <c r="A419" s="45">
        <v>21113</v>
      </c>
      <c r="B419" s="46" t="s">
        <v>429</v>
      </c>
      <c r="C419" s="43">
        <v>280</v>
      </c>
      <c r="D419" s="43"/>
      <c r="E419" s="44"/>
      <c r="F419" s="53"/>
      <c r="G419" s="43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>
      <c r="A420" s="45">
        <v>2111301</v>
      </c>
      <c r="B420" s="45" t="s">
        <v>682</v>
      </c>
      <c r="C420" s="43">
        <v>280</v>
      </c>
      <c r="D420" s="43"/>
      <c r="E420" s="44"/>
      <c r="F420" s="53"/>
      <c r="G420" s="43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>
      <c r="A421" s="45">
        <v>21114</v>
      </c>
      <c r="B421" s="46" t="s">
        <v>431</v>
      </c>
      <c r="C421" s="43"/>
      <c r="D421" s="43">
        <v>199</v>
      </c>
      <c r="E421" s="44"/>
      <c r="F421" s="53"/>
      <c r="G421" s="43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>
      <c r="A422" s="45">
        <v>2111450</v>
      </c>
      <c r="B422" s="45" t="s">
        <v>83</v>
      </c>
      <c r="C422" s="43"/>
      <c r="D422" s="43">
        <v>199</v>
      </c>
      <c r="E422" s="44"/>
      <c r="F422" s="53"/>
      <c r="G422" s="43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>
      <c r="A423" s="45">
        <v>21199</v>
      </c>
      <c r="B423" s="46" t="s">
        <v>433</v>
      </c>
      <c r="C423" s="43">
        <v>708</v>
      </c>
      <c r="D423" s="43">
        <v>3381</v>
      </c>
      <c r="E423" s="44"/>
      <c r="F423" s="53"/>
      <c r="G423" s="43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>
      <c r="A424" s="45">
        <v>2119901</v>
      </c>
      <c r="B424" s="45" t="s">
        <v>434</v>
      </c>
      <c r="C424" s="43">
        <v>708</v>
      </c>
      <c r="D424" s="43">
        <v>3381</v>
      </c>
      <c r="E424" s="44"/>
      <c r="F424" s="53"/>
      <c r="G424" s="43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>
      <c r="A425" s="45">
        <v>212</v>
      </c>
      <c r="B425" s="46" t="s">
        <v>435</v>
      </c>
      <c r="C425" s="43">
        <v>79972</v>
      </c>
      <c r="D425" s="43">
        <v>31632</v>
      </c>
      <c r="E425" s="44">
        <f>D425/C425-1</f>
        <v>-0.604461561546541</v>
      </c>
      <c r="F425" s="53" t="s">
        <v>683</v>
      </c>
      <c r="G425" s="43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>
      <c r="A426" s="45">
        <v>21201</v>
      </c>
      <c r="B426" s="46" t="s">
        <v>436</v>
      </c>
      <c r="C426" s="43">
        <v>16130</v>
      </c>
      <c r="D426" s="43">
        <v>16405</v>
      </c>
      <c r="E426" s="44"/>
      <c r="F426" s="53"/>
      <c r="G426" s="43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>
      <c r="A427" s="45">
        <v>2120101</v>
      </c>
      <c r="B427" s="45" t="s">
        <v>67</v>
      </c>
      <c r="C427" s="43">
        <v>5018</v>
      </c>
      <c r="D427" s="43">
        <v>6226</v>
      </c>
      <c r="E427" s="44"/>
      <c r="F427" s="53"/>
      <c r="G427" s="43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>
      <c r="A428" s="45">
        <v>2120102</v>
      </c>
      <c r="B428" s="45" t="s">
        <v>68</v>
      </c>
      <c r="C428" s="43">
        <v>30</v>
      </c>
      <c r="D428" s="43">
        <v>30</v>
      </c>
      <c r="E428" s="44"/>
      <c r="F428" s="53"/>
      <c r="G428" s="43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>
      <c r="A429" s="45">
        <v>2120104</v>
      </c>
      <c r="B429" s="45" t="s">
        <v>437</v>
      </c>
      <c r="C429" s="43">
        <v>1083</v>
      </c>
      <c r="D429" s="43">
        <v>582</v>
      </c>
      <c r="E429" s="44"/>
      <c r="F429" s="53"/>
      <c r="G429" s="43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>
      <c r="A430" s="45">
        <v>2120199</v>
      </c>
      <c r="B430" s="45" t="s">
        <v>438</v>
      </c>
      <c r="C430" s="43">
        <v>9999</v>
      </c>
      <c r="D430" s="43">
        <v>9567</v>
      </c>
      <c r="E430" s="44"/>
      <c r="F430" s="53"/>
      <c r="G430" s="43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>
      <c r="A431" s="45">
        <v>21202</v>
      </c>
      <c r="B431" s="46" t="s">
        <v>439</v>
      </c>
      <c r="C431" s="43">
        <v>407</v>
      </c>
      <c r="D431" s="43">
        <v>613</v>
      </c>
      <c r="E431" s="44"/>
      <c r="F431" s="53"/>
      <c r="G431" s="43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>
      <c r="A432" s="45">
        <v>2120201</v>
      </c>
      <c r="B432" s="45" t="s">
        <v>440</v>
      </c>
      <c r="C432" s="43">
        <v>407</v>
      </c>
      <c r="D432" s="43">
        <v>613</v>
      </c>
      <c r="E432" s="44"/>
      <c r="F432" s="53"/>
      <c r="G432" s="43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>
      <c r="A433" s="45">
        <v>21203</v>
      </c>
      <c r="B433" s="46" t="s">
        <v>441</v>
      </c>
      <c r="C433" s="43">
        <v>4992</v>
      </c>
      <c r="D433" s="43">
        <v>306</v>
      </c>
      <c r="E433" s="44"/>
      <c r="F433" s="53"/>
      <c r="G433" s="43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>
      <c r="A434" s="45">
        <v>2120303</v>
      </c>
      <c r="B434" s="45" t="s">
        <v>442</v>
      </c>
      <c r="C434" s="43">
        <v>627</v>
      </c>
      <c r="D434" s="43"/>
      <c r="E434" s="44"/>
      <c r="F434" s="53"/>
      <c r="G434" s="43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>
      <c r="A435" s="45">
        <v>2120399</v>
      </c>
      <c r="B435" s="45" t="s">
        <v>443</v>
      </c>
      <c r="C435" s="43">
        <v>4365</v>
      </c>
      <c r="D435" s="43">
        <v>306</v>
      </c>
      <c r="E435" s="44"/>
      <c r="F435" s="53"/>
      <c r="G435" s="43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>
      <c r="A436" s="45">
        <v>21205</v>
      </c>
      <c r="B436" s="46" t="s">
        <v>444</v>
      </c>
      <c r="C436" s="43">
        <v>10034</v>
      </c>
      <c r="D436" s="43">
        <v>5984</v>
      </c>
      <c r="E436" s="44"/>
      <c r="F436" s="53"/>
      <c r="G436" s="43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>
      <c r="A437" s="45">
        <v>2120501</v>
      </c>
      <c r="B437" s="45" t="s">
        <v>445</v>
      </c>
      <c r="C437" s="43">
        <v>10034</v>
      </c>
      <c r="D437" s="43">
        <v>5984</v>
      </c>
      <c r="E437" s="44"/>
      <c r="F437" s="53"/>
      <c r="G437" s="43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>
      <c r="A438" s="45">
        <v>21206</v>
      </c>
      <c r="B438" s="46" t="s">
        <v>684</v>
      </c>
      <c r="C438" s="43"/>
      <c r="D438" s="43">
        <v>19</v>
      </c>
      <c r="E438" s="44"/>
      <c r="F438" s="53"/>
      <c r="G438" s="43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>
      <c r="A439" s="45">
        <v>2120601</v>
      </c>
      <c r="B439" s="45" t="s">
        <v>685</v>
      </c>
      <c r="C439" s="43"/>
      <c r="D439" s="43">
        <v>19</v>
      </c>
      <c r="E439" s="44"/>
      <c r="F439" s="53"/>
      <c r="G439" s="43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>
      <c r="A440" s="45">
        <v>21299</v>
      </c>
      <c r="B440" s="46" t="s">
        <v>446</v>
      </c>
      <c r="C440" s="43">
        <v>48409</v>
      </c>
      <c r="D440" s="43">
        <v>8305</v>
      </c>
      <c r="E440" s="44"/>
      <c r="F440" s="53"/>
      <c r="G440" s="43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>
      <c r="A441" s="45">
        <v>2129901</v>
      </c>
      <c r="B441" s="45" t="s">
        <v>447</v>
      </c>
      <c r="C441" s="43">
        <v>48409</v>
      </c>
      <c r="D441" s="43">
        <v>8305</v>
      </c>
      <c r="E441" s="44"/>
      <c r="F441" s="53"/>
      <c r="G441" s="43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>
      <c r="A442" s="45">
        <v>213</v>
      </c>
      <c r="B442" s="46" t="s">
        <v>449</v>
      </c>
      <c r="C442" s="43">
        <v>51676</v>
      </c>
      <c r="D442" s="43">
        <v>52276</v>
      </c>
      <c r="E442" s="44">
        <f>D442/C442-1</f>
        <v>0.0116108057899218</v>
      </c>
      <c r="F442" s="53"/>
      <c r="G442" s="43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>
      <c r="A443" s="45">
        <v>21301</v>
      </c>
      <c r="B443" s="46" t="s">
        <v>686</v>
      </c>
      <c r="C443" s="43">
        <v>20982</v>
      </c>
      <c r="D443" s="43">
        <v>22825</v>
      </c>
      <c r="E443" s="44"/>
      <c r="F443" s="53"/>
      <c r="G443" s="43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>
      <c r="A444" s="45">
        <v>2130101</v>
      </c>
      <c r="B444" s="45" t="s">
        <v>67</v>
      </c>
      <c r="C444" s="43">
        <v>7235</v>
      </c>
      <c r="D444" s="43">
        <v>7121</v>
      </c>
      <c r="E444" s="44"/>
      <c r="F444" s="53"/>
      <c r="G444" s="43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>
      <c r="A445" s="45">
        <v>2130102</v>
      </c>
      <c r="B445" s="45" t="s">
        <v>68</v>
      </c>
      <c r="C445" s="43">
        <v>959</v>
      </c>
      <c r="D445" s="43">
        <v>326</v>
      </c>
      <c r="E445" s="44"/>
      <c r="F445" s="53"/>
      <c r="G445" s="43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>
      <c r="A446" s="45">
        <v>2130104</v>
      </c>
      <c r="B446" s="45" t="s">
        <v>83</v>
      </c>
      <c r="C446" s="43">
        <v>5027</v>
      </c>
      <c r="D446" s="43">
        <v>6185</v>
      </c>
      <c r="E446" s="44"/>
      <c r="F446" s="53"/>
      <c r="G446" s="43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>
      <c r="A447" s="45">
        <v>2130106</v>
      </c>
      <c r="B447" s="45" t="s">
        <v>452</v>
      </c>
      <c r="C447" s="43">
        <v>349</v>
      </c>
      <c r="D447" s="43">
        <v>781</v>
      </c>
      <c r="E447" s="44"/>
      <c r="F447" s="53"/>
      <c r="G447" s="43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>
      <c r="A448" s="45">
        <v>2130108</v>
      </c>
      <c r="B448" s="45" t="s">
        <v>453</v>
      </c>
      <c r="C448" s="43">
        <v>211</v>
      </c>
      <c r="D448" s="43">
        <v>156</v>
      </c>
      <c r="E448" s="44"/>
      <c r="F448" s="53"/>
      <c r="G448" s="43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>
      <c r="A449" s="45">
        <v>2130109</v>
      </c>
      <c r="B449" s="45" t="s">
        <v>454</v>
      </c>
      <c r="C449" s="43">
        <v>69</v>
      </c>
      <c r="D449" s="43">
        <v>37</v>
      </c>
      <c r="E449" s="44"/>
      <c r="F449" s="53"/>
      <c r="G449" s="43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>
      <c r="A450" s="45">
        <v>2130110</v>
      </c>
      <c r="B450" s="45" t="s">
        <v>455</v>
      </c>
      <c r="C450" s="43">
        <v>57</v>
      </c>
      <c r="D450" s="43">
        <v>50</v>
      </c>
      <c r="E450" s="44"/>
      <c r="F450" s="53"/>
      <c r="G450" s="43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>
      <c r="A451" s="45">
        <v>2130111</v>
      </c>
      <c r="B451" s="45" t="s">
        <v>456</v>
      </c>
      <c r="C451" s="43">
        <v>11</v>
      </c>
      <c r="D451" s="43">
        <v>12</v>
      </c>
      <c r="E451" s="44"/>
      <c r="F451" s="53"/>
      <c r="G451" s="43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>
      <c r="A452" s="45">
        <v>2130112</v>
      </c>
      <c r="B452" s="45" t="s">
        <v>687</v>
      </c>
      <c r="C452" s="43">
        <v>13</v>
      </c>
      <c r="D452" s="43"/>
      <c r="E452" s="44"/>
      <c r="F452" s="53"/>
      <c r="G452" s="43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>
      <c r="A453" s="45">
        <v>2130122</v>
      </c>
      <c r="B453" s="45" t="s">
        <v>688</v>
      </c>
      <c r="C453" s="43">
        <v>2384</v>
      </c>
      <c r="D453" s="43">
        <v>2449</v>
      </c>
      <c r="E453" s="44"/>
      <c r="F453" s="53"/>
      <c r="G453" s="43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>
      <c r="A454" s="45">
        <v>2130124</v>
      </c>
      <c r="B454" s="45" t="s">
        <v>689</v>
      </c>
      <c r="C454" s="43">
        <v>2240</v>
      </c>
      <c r="D454" s="43">
        <v>1987</v>
      </c>
      <c r="E454" s="44"/>
      <c r="F454" s="53"/>
      <c r="G454" s="43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>
      <c r="A455" s="45">
        <v>2130135</v>
      </c>
      <c r="B455" s="45" t="s">
        <v>460</v>
      </c>
      <c r="C455" s="43">
        <v>274</v>
      </c>
      <c r="D455" s="43">
        <v>262</v>
      </c>
      <c r="E455" s="44"/>
      <c r="F455" s="53"/>
      <c r="G455" s="43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>
      <c r="A456" s="45">
        <v>2130148</v>
      </c>
      <c r="B456" s="45" t="s">
        <v>690</v>
      </c>
      <c r="C456" s="43"/>
      <c r="D456" s="43">
        <v>20</v>
      </c>
      <c r="E456" s="44"/>
      <c r="F456" s="53"/>
      <c r="G456" s="43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>
      <c r="A457" s="45">
        <v>2130152</v>
      </c>
      <c r="B457" s="45" t="s">
        <v>461</v>
      </c>
      <c r="C457" s="43">
        <v>23</v>
      </c>
      <c r="D457" s="43">
        <v>11</v>
      </c>
      <c r="E457" s="44"/>
      <c r="F457" s="53"/>
      <c r="G457" s="43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>
      <c r="A458" s="45">
        <v>2130199</v>
      </c>
      <c r="B458" s="45" t="s">
        <v>691</v>
      </c>
      <c r="C458" s="43">
        <v>2130</v>
      </c>
      <c r="D458" s="43">
        <v>3428</v>
      </c>
      <c r="E458" s="44"/>
      <c r="F458" s="53"/>
      <c r="G458" s="43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>
      <c r="A459" s="45">
        <v>21302</v>
      </c>
      <c r="B459" s="46" t="s">
        <v>463</v>
      </c>
      <c r="C459" s="43">
        <v>8826</v>
      </c>
      <c r="D459" s="43">
        <v>8826</v>
      </c>
      <c r="E459" s="44"/>
      <c r="F459" s="53"/>
      <c r="G459" s="43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>
      <c r="A460" s="45">
        <v>2130201</v>
      </c>
      <c r="B460" s="45" t="s">
        <v>67</v>
      </c>
      <c r="C460" s="43">
        <v>573</v>
      </c>
      <c r="D460" s="43">
        <v>597</v>
      </c>
      <c r="E460" s="44"/>
      <c r="F460" s="53"/>
      <c r="G460" s="43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>
      <c r="A461" s="45">
        <v>2130202</v>
      </c>
      <c r="B461" s="45" t="s">
        <v>68</v>
      </c>
      <c r="C461" s="43">
        <v>2</v>
      </c>
      <c r="D461" s="43">
        <v>4</v>
      </c>
      <c r="E461" s="44"/>
      <c r="F461" s="53"/>
      <c r="G461" s="43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>
      <c r="A462" s="45">
        <v>2130204</v>
      </c>
      <c r="B462" s="45" t="s">
        <v>464</v>
      </c>
      <c r="C462" s="43">
        <v>1609</v>
      </c>
      <c r="D462" s="43">
        <v>1635</v>
      </c>
      <c r="E462" s="44"/>
      <c r="F462" s="53"/>
      <c r="G462" s="43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>
      <c r="A463" s="45">
        <v>2130205</v>
      </c>
      <c r="B463" s="45" t="s">
        <v>692</v>
      </c>
      <c r="C463" s="43">
        <v>62</v>
      </c>
      <c r="D463" s="43"/>
      <c r="E463" s="44"/>
      <c r="F463" s="53"/>
      <c r="G463" s="43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>
      <c r="A464" s="45">
        <v>2130206</v>
      </c>
      <c r="B464" s="45" t="s">
        <v>466</v>
      </c>
      <c r="C464" s="43">
        <v>1</v>
      </c>
      <c r="D464" s="43">
        <v>1</v>
      </c>
      <c r="E464" s="44"/>
      <c r="F464" s="53"/>
      <c r="G464" s="43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>
      <c r="A465" s="45">
        <v>2130207</v>
      </c>
      <c r="B465" s="45" t="s">
        <v>467</v>
      </c>
      <c r="C465" s="43">
        <v>13</v>
      </c>
      <c r="D465" s="43">
        <v>27</v>
      </c>
      <c r="E465" s="44"/>
      <c r="F465" s="53"/>
      <c r="G465" s="43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>
      <c r="A466" s="45">
        <v>2130209</v>
      </c>
      <c r="B466" s="45" t="s">
        <v>469</v>
      </c>
      <c r="C466" s="43">
        <v>2648</v>
      </c>
      <c r="D466" s="43">
        <v>2645</v>
      </c>
      <c r="E466" s="44"/>
      <c r="F466" s="53"/>
      <c r="G466" s="43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>
      <c r="A467" s="45">
        <v>2130211</v>
      </c>
      <c r="B467" s="45" t="s">
        <v>470</v>
      </c>
      <c r="C467" s="43">
        <v>2</v>
      </c>
      <c r="D467" s="43">
        <v>2</v>
      </c>
      <c r="E467" s="44"/>
      <c r="F467" s="53"/>
      <c r="G467" s="43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>
      <c r="A468" s="45">
        <v>2130213</v>
      </c>
      <c r="B468" s="45" t="s">
        <v>472</v>
      </c>
      <c r="C468" s="43">
        <v>16</v>
      </c>
      <c r="D468" s="43">
        <v>7</v>
      </c>
      <c r="E468" s="44"/>
      <c r="F468" s="53"/>
      <c r="G468" s="43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>
      <c r="A469" s="45">
        <v>2130221</v>
      </c>
      <c r="B469" s="45" t="s">
        <v>474</v>
      </c>
      <c r="C469" s="43">
        <v>250</v>
      </c>
      <c r="D469" s="43">
        <v>250</v>
      </c>
      <c r="E469" s="44"/>
      <c r="F469" s="53"/>
      <c r="G469" s="43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>
      <c r="A470" s="45">
        <v>2130234</v>
      </c>
      <c r="B470" s="45" t="s">
        <v>693</v>
      </c>
      <c r="C470" s="43">
        <v>1021</v>
      </c>
      <c r="D470" s="43">
        <v>1005</v>
      </c>
      <c r="E470" s="44"/>
      <c r="F470" s="53"/>
      <c r="G470" s="43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>
      <c r="A471" s="45">
        <v>2130299</v>
      </c>
      <c r="B471" s="45" t="s">
        <v>476</v>
      </c>
      <c r="C471" s="43">
        <v>2629</v>
      </c>
      <c r="D471" s="43">
        <v>2653</v>
      </c>
      <c r="E471" s="44"/>
      <c r="F471" s="53"/>
      <c r="G471" s="43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>
      <c r="A472" s="45">
        <v>21303</v>
      </c>
      <c r="B472" s="46" t="s">
        <v>477</v>
      </c>
      <c r="C472" s="43">
        <v>7532</v>
      </c>
      <c r="D472" s="43">
        <v>7365</v>
      </c>
      <c r="E472" s="44"/>
      <c r="F472" s="53"/>
      <c r="G472" s="43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>
      <c r="A473" s="45">
        <v>2130301</v>
      </c>
      <c r="B473" s="45" t="s">
        <v>67</v>
      </c>
      <c r="C473" s="43">
        <v>783</v>
      </c>
      <c r="D473" s="43">
        <v>654</v>
      </c>
      <c r="E473" s="44"/>
      <c r="F473" s="53"/>
      <c r="G473" s="43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>
      <c r="A474" s="45">
        <v>2130302</v>
      </c>
      <c r="B474" s="45" t="s">
        <v>68</v>
      </c>
      <c r="C474" s="43">
        <v>10</v>
      </c>
      <c r="D474" s="43">
        <v>5</v>
      </c>
      <c r="E474" s="44"/>
      <c r="F474" s="53"/>
      <c r="G474" s="43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>
      <c r="A475" s="45">
        <v>2130304</v>
      </c>
      <c r="B475" s="45" t="s">
        <v>478</v>
      </c>
      <c r="C475" s="43">
        <v>15</v>
      </c>
      <c r="D475" s="43">
        <v>33</v>
      </c>
      <c r="E475" s="44"/>
      <c r="F475" s="53"/>
      <c r="G475" s="43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>
      <c r="A476" s="45">
        <v>2130305</v>
      </c>
      <c r="B476" s="45" t="s">
        <v>479</v>
      </c>
      <c r="C476" s="43">
        <v>2470</v>
      </c>
      <c r="D476" s="43"/>
      <c r="E476" s="44"/>
      <c r="F476" s="53"/>
      <c r="G476" s="43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>
      <c r="A477" s="45">
        <v>2130306</v>
      </c>
      <c r="B477" s="45" t="s">
        <v>480</v>
      </c>
      <c r="C477" s="43">
        <v>490</v>
      </c>
      <c r="D477" s="43">
        <v>520</v>
      </c>
      <c r="E477" s="44"/>
      <c r="F477" s="53"/>
      <c r="G477" s="43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>
      <c r="A478" s="45">
        <v>2130309</v>
      </c>
      <c r="B478" s="45" t="s">
        <v>481</v>
      </c>
      <c r="C478" s="43">
        <v>155</v>
      </c>
      <c r="D478" s="43">
        <v>156</v>
      </c>
      <c r="E478" s="44"/>
      <c r="F478" s="53"/>
      <c r="G478" s="43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>
      <c r="A479" s="45">
        <v>2130310</v>
      </c>
      <c r="B479" s="45" t="s">
        <v>482</v>
      </c>
      <c r="C479" s="43">
        <v>900</v>
      </c>
      <c r="D479" s="43"/>
      <c r="E479" s="44"/>
      <c r="F479" s="53"/>
      <c r="G479" s="43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>
      <c r="A480" s="45">
        <v>2130311</v>
      </c>
      <c r="B480" s="45" t="s">
        <v>483</v>
      </c>
      <c r="C480" s="43">
        <v>10</v>
      </c>
      <c r="D480" s="43">
        <v>50</v>
      </c>
      <c r="E480" s="44"/>
      <c r="F480" s="53"/>
      <c r="G480" s="43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>
      <c r="A481" s="45">
        <v>2130312</v>
      </c>
      <c r="B481" s="45" t="s">
        <v>484</v>
      </c>
      <c r="C481" s="43">
        <v>227</v>
      </c>
      <c r="D481" s="43"/>
      <c r="E481" s="44"/>
      <c r="F481" s="53"/>
      <c r="G481" s="43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>
      <c r="A482" s="45">
        <v>2130313</v>
      </c>
      <c r="B482" s="45" t="s">
        <v>485</v>
      </c>
      <c r="C482" s="43">
        <v>124</v>
      </c>
      <c r="D482" s="43">
        <v>108</v>
      </c>
      <c r="E482" s="44"/>
      <c r="F482" s="53"/>
      <c r="G482" s="43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>
      <c r="A483" s="45">
        <v>2130314</v>
      </c>
      <c r="B483" s="45" t="s">
        <v>486</v>
      </c>
      <c r="C483" s="43">
        <v>208</v>
      </c>
      <c r="D483" s="43">
        <v>187</v>
      </c>
      <c r="E483" s="44"/>
      <c r="F483" s="53"/>
      <c r="G483" s="43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>
      <c r="A484" s="45">
        <v>2130315</v>
      </c>
      <c r="B484" s="45" t="s">
        <v>487</v>
      </c>
      <c r="C484" s="43">
        <v>4</v>
      </c>
      <c r="D484" s="43">
        <v>10</v>
      </c>
      <c r="E484" s="44"/>
      <c r="F484" s="53"/>
      <c r="G484" s="43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>
      <c r="A485" s="45">
        <v>2130317</v>
      </c>
      <c r="B485" s="45" t="s">
        <v>488</v>
      </c>
      <c r="C485" s="43">
        <v>469</v>
      </c>
      <c r="D485" s="43">
        <v>483</v>
      </c>
      <c r="E485" s="44"/>
      <c r="F485" s="53"/>
      <c r="G485" s="43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>
      <c r="A486" s="45">
        <v>2130321</v>
      </c>
      <c r="B486" s="45" t="s">
        <v>489</v>
      </c>
      <c r="C486" s="43">
        <v>940</v>
      </c>
      <c r="D486" s="43">
        <v>486</v>
      </c>
      <c r="E486" s="44"/>
      <c r="F486" s="53"/>
      <c r="G486" s="43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>
      <c r="A487" s="45">
        <v>2130333</v>
      </c>
      <c r="B487" s="45" t="s">
        <v>694</v>
      </c>
      <c r="C487" s="43"/>
      <c r="D487" s="43">
        <v>31</v>
      </c>
      <c r="E487" s="44"/>
      <c r="F487" s="53"/>
      <c r="G487" s="43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>
      <c r="A488" s="45">
        <v>2130334</v>
      </c>
      <c r="B488" s="45" t="s">
        <v>695</v>
      </c>
      <c r="C488" s="43"/>
      <c r="D488" s="43">
        <v>768</v>
      </c>
      <c r="E488" s="44"/>
      <c r="F488" s="53"/>
      <c r="G488" s="43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>
      <c r="A489" s="45">
        <v>2130399</v>
      </c>
      <c r="B489" s="45" t="s">
        <v>491</v>
      </c>
      <c r="C489" s="43">
        <v>727</v>
      </c>
      <c r="D489" s="43">
        <v>3874</v>
      </c>
      <c r="E489" s="44"/>
      <c r="F489" s="53"/>
      <c r="G489" s="43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>
      <c r="A490" s="45">
        <v>21305</v>
      </c>
      <c r="B490" s="46" t="s">
        <v>492</v>
      </c>
      <c r="C490" s="43">
        <v>610</v>
      </c>
      <c r="D490" s="43">
        <v>677</v>
      </c>
      <c r="E490" s="44"/>
      <c r="F490" s="53"/>
      <c r="G490" s="43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>
      <c r="A491" s="45">
        <v>2130504</v>
      </c>
      <c r="B491" s="45" t="s">
        <v>696</v>
      </c>
      <c r="C491" s="43"/>
      <c r="D491" s="43">
        <v>500</v>
      </c>
      <c r="E491" s="44"/>
      <c r="F491" s="53"/>
      <c r="G491" s="43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>
      <c r="A492" s="45">
        <v>2130507</v>
      </c>
      <c r="B492" s="45" t="s">
        <v>494</v>
      </c>
      <c r="C492" s="43">
        <v>20</v>
      </c>
      <c r="D492" s="43">
        <v>24</v>
      </c>
      <c r="E492" s="44"/>
      <c r="F492" s="53"/>
      <c r="G492" s="43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>
      <c r="A493" s="45">
        <v>2130599</v>
      </c>
      <c r="B493" s="45" t="s">
        <v>495</v>
      </c>
      <c r="C493" s="43">
        <v>590</v>
      </c>
      <c r="D493" s="43">
        <v>153</v>
      </c>
      <c r="E493" s="44"/>
      <c r="F493" s="53"/>
      <c r="G493" s="43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>
      <c r="A494" s="45">
        <v>21306</v>
      </c>
      <c r="B494" s="46" t="s">
        <v>496</v>
      </c>
      <c r="C494" s="43">
        <v>500</v>
      </c>
      <c r="D494" s="43"/>
      <c r="E494" s="44"/>
      <c r="F494" s="53"/>
      <c r="G494" s="43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>
      <c r="A495" s="45">
        <v>2130602</v>
      </c>
      <c r="B495" s="45" t="s">
        <v>497</v>
      </c>
      <c r="C495" s="43">
        <v>500</v>
      </c>
      <c r="D495" s="43"/>
      <c r="E495" s="44"/>
      <c r="F495" s="53"/>
      <c r="G495" s="43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>
      <c r="A496" s="45">
        <v>21307</v>
      </c>
      <c r="B496" s="46" t="s">
        <v>499</v>
      </c>
      <c r="C496" s="43">
        <v>11266</v>
      </c>
      <c r="D496" s="43">
        <v>11878</v>
      </c>
      <c r="E496" s="44"/>
      <c r="F496" s="53"/>
      <c r="G496" s="43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>
      <c r="A497" s="45">
        <v>2130701</v>
      </c>
      <c r="B497" s="45" t="s">
        <v>500</v>
      </c>
      <c r="C497" s="43">
        <v>3800</v>
      </c>
      <c r="D497" s="43">
        <v>1800</v>
      </c>
      <c r="E497" s="44"/>
      <c r="F497" s="53"/>
      <c r="G497" s="43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>
      <c r="A498" s="45">
        <v>2130705</v>
      </c>
      <c r="B498" s="45" t="s">
        <v>501</v>
      </c>
      <c r="C498" s="43">
        <v>6366</v>
      </c>
      <c r="D498" s="43">
        <v>6078</v>
      </c>
      <c r="E498" s="44"/>
      <c r="F498" s="53"/>
      <c r="G498" s="43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>
      <c r="A499" s="45">
        <v>2130799</v>
      </c>
      <c r="B499" s="45" t="s">
        <v>502</v>
      </c>
      <c r="C499" s="43">
        <v>1100</v>
      </c>
      <c r="D499" s="43">
        <v>4000</v>
      </c>
      <c r="E499" s="44"/>
      <c r="F499" s="53"/>
      <c r="G499" s="43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>
      <c r="A500" s="45">
        <v>21399</v>
      </c>
      <c r="B500" s="46" t="s">
        <v>505</v>
      </c>
      <c r="C500" s="43">
        <v>1960</v>
      </c>
      <c r="D500" s="43">
        <v>705</v>
      </c>
      <c r="E500" s="44"/>
      <c r="F500" s="53"/>
      <c r="G500" s="43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>
      <c r="A501" s="45">
        <v>2139999</v>
      </c>
      <c r="B501" s="45" t="s">
        <v>506</v>
      </c>
      <c r="C501" s="43">
        <v>1960</v>
      </c>
      <c r="D501" s="43">
        <v>705</v>
      </c>
      <c r="E501" s="44"/>
      <c r="F501" s="53"/>
      <c r="G501" s="43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>
      <c r="A502" s="45">
        <v>214</v>
      </c>
      <c r="B502" s="46" t="s">
        <v>507</v>
      </c>
      <c r="C502" s="43">
        <v>14646</v>
      </c>
      <c r="D502" s="43">
        <v>14780</v>
      </c>
      <c r="E502" s="44">
        <f>D502/C502-1</f>
        <v>0.00914925576949344</v>
      </c>
      <c r="F502" s="53"/>
      <c r="G502" s="43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>
      <c r="A503" s="45">
        <v>21401</v>
      </c>
      <c r="B503" s="46" t="s">
        <v>509</v>
      </c>
      <c r="C503" s="43">
        <v>13524</v>
      </c>
      <c r="D503" s="43">
        <v>12797</v>
      </c>
      <c r="E503" s="44"/>
      <c r="F503" s="53"/>
      <c r="G503" s="43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>
      <c r="A504" s="45">
        <v>2140101</v>
      </c>
      <c r="B504" s="45" t="s">
        <v>67</v>
      </c>
      <c r="C504" s="43">
        <v>325</v>
      </c>
      <c r="D504" s="43">
        <v>325</v>
      </c>
      <c r="E504" s="44"/>
      <c r="F504" s="53"/>
      <c r="G504" s="43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>
      <c r="A505" s="45">
        <v>2140102</v>
      </c>
      <c r="B505" s="45" t="s">
        <v>68</v>
      </c>
      <c r="C505" s="43">
        <v>7</v>
      </c>
      <c r="D505" s="43"/>
      <c r="E505" s="44"/>
      <c r="F505" s="53"/>
      <c r="G505" s="43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>
      <c r="A506" s="45">
        <v>2140106</v>
      </c>
      <c r="B506" s="45" t="s">
        <v>510</v>
      </c>
      <c r="C506" s="43">
        <v>3459</v>
      </c>
      <c r="D506" s="43">
        <v>3237</v>
      </c>
      <c r="E506" s="44"/>
      <c r="F506" s="53"/>
      <c r="G506" s="43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>
      <c r="A507" s="45">
        <v>2140112</v>
      </c>
      <c r="B507" s="45" t="s">
        <v>511</v>
      </c>
      <c r="C507" s="43">
        <v>1043</v>
      </c>
      <c r="D507" s="43">
        <v>986</v>
      </c>
      <c r="E507" s="44"/>
      <c r="F507" s="53"/>
      <c r="G507" s="43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>
      <c r="A508" s="45">
        <v>2140199</v>
      </c>
      <c r="B508" s="45" t="s">
        <v>512</v>
      </c>
      <c r="C508" s="43">
        <v>8690</v>
      </c>
      <c r="D508" s="43">
        <v>8249</v>
      </c>
      <c r="E508" s="44"/>
      <c r="F508" s="53"/>
      <c r="G508" s="43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>
      <c r="A509" s="45">
        <v>21404</v>
      </c>
      <c r="B509" s="46" t="s">
        <v>513</v>
      </c>
      <c r="C509" s="43">
        <v>1122</v>
      </c>
      <c r="D509" s="43">
        <v>1123</v>
      </c>
      <c r="E509" s="44"/>
      <c r="F509" s="53"/>
      <c r="G509" s="43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>
      <c r="A510" s="45">
        <v>2140402</v>
      </c>
      <c r="B510" s="45" t="s">
        <v>515</v>
      </c>
      <c r="C510" s="43">
        <v>198</v>
      </c>
      <c r="D510" s="43">
        <v>238</v>
      </c>
      <c r="E510" s="44"/>
      <c r="F510" s="53"/>
      <c r="G510" s="43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>
      <c r="A511" s="45">
        <v>2140403</v>
      </c>
      <c r="B511" s="45" t="s">
        <v>516</v>
      </c>
      <c r="C511" s="43">
        <v>206</v>
      </c>
      <c r="D511" s="43">
        <v>247</v>
      </c>
      <c r="E511" s="44"/>
      <c r="F511" s="53"/>
      <c r="G511" s="43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>
      <c r="A512" s="45">
        <v>2140499</v>
      </c>
      <c r="B512" s="45" t="s">
        <v>517</v>
      </c>
      <c r="C512" s="43">
        <v>718</v>
      </c>
      <c r="D512" s="43">
        <v>638</v>
      </c>
      <c r="E512" s="44"/>
      <c r="F512" s="53"/>
      <c r="G512" s="43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>
      <c r="A513" s="45">
        <v>21499</v>
      </c>
      <c r="B513" s="46" t="s">
        <v>522</v>
      </c>
      <c r="C513" s="43"/>
      <c r="D513" s="43">
        <v>860</v>
      </c>
      <c r="E513" s="44"/>
      <c r="F513" s="53"/>
      <c r="G513" s="43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>
      <c r="A514" s="45">
        <v>2149999</v>
      </c>
      <c r="B514" s="45" t="s">
        <v>523</v>
      </c>
      <c r="C514" s="43"/>
      <c r="D514" s="43">
        <v>860</v>
      </c>
      <c r="E514" s="44"/>
      <c r="F514" s="53"/>
      <c r="G514" s="43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>
      <c r="A515" s="45">
        <v>215</v>
      </c>
      <c r="B515" s="46" t="s">
        <v>697</v>
      </c>
      <c r="C515" s="43">
        <v>40317</v>
      </c>
      <c r="D515" s="43">
        <v>40528</v>
      </c>
      <c r="E515" s="44">
        <f>D515/C515-1</f>
        <v>0.00523352431976587</v>
      </c>
      <c r="F515" s="53"/>
      <c r="G515" s="43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>
      <c r="A516" s="45">
        <v>21502</v>
      </c>
      <c r="B516" s="46" t="s">
        <v>527</v>
      </c>
      <c r="C516" s="43">
        <v>5315</v>
      </c>
      <c r="D516" s="43">
        <v>5015</v>
      </c>
      <c r="E516" s="44"/>
      <c r="F516" s="53"/>
      <c r="G516" s="43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>
      <c r="A517" s="45">
        <v>2150205</v>
      </c>
      <c r="B517" s="45" t="s">
        <v>528</v>
      </c>
      <c r="C517" s="43">
        <v>5315</v>
      </c>
      <c r="D517" s="43">
        <v>5015</v>
      </c>
      <c r="E517" s="44"/>
      <c r="F517" s="53"/>
      <c r="G517" s="43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>
      <c r="A518" s="45">
        <v>21503</v>
      </c>
      <c r="B518" s="46" t="s">
        <v>530</v>
      </c>
      <c r="C518" s="43">
        <v>27654</v>
      </c>
      <c r="D518" s="43">
        <v>28484</v>
      </c>
      <c r="E518" s="44"/>
      <c r="F518" s="53"/>
      <c r="G518" s="43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>
      <c r="A519" s="45">
        <v>2150301</v>
      </c>
      <c r="B519" s="45" t="s">
        <v>67</v>
      </c>
      <c r="C519" s="43">
        <v>376</v>
      </c>
      <c r="D519" s="43"/>
      <c r="E519" s="44"/>
      <c r="F519" s="53"/>
      <c r="G519" s="43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>
      <c r="A520" s="45">
        <v>2150302</v>
      </c>
      <c r="B520" s="45" t="s">
        <v>68</v>
      </c>
      <c r="C520" s="43">
        <v>20</v>
      </c>
      <c r="D520" s="43">
        <v>2</v>
      </c>
      <c r="E520" s="44"/>
      <c r="F520" s="53"/>
      <c r="G520" s="43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>
      <c r="A521" s="45">
        <v>2150399</v>
      </c>
      <c r="B521" s="45" t="s">
        <v>531</v>
      </c>
      <c r="C521" s="43">
        <v>27258</v>
      </c>
      <c r="D521" s="43">
        <v>28482</v>
      </c>
      <c r="E521" s="44"/>
      <c r="F521" s="53"/>
      <c r="G521" s="43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>
      <c r="A522" s="45">
        <v>21505</v>
      </c>
      <c r="B522" s="46" t="s">
        <v>532</v>
      </c>
      <c r="C522" s="43">
        <v>3160</v>
      </c>
      <c r="D522" s="43">
        <v>4350</v>
      </c>
      <c r="E522" s="44"/>
      <c r="F522" s="53"/>
      <c r="G522" s="43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>
      <c r="A523" s="45">
        <v>2150501</v>
      </c>
      <c r="B523" s="45" t="s">
        <v>67</v>
      </c>
      <c r="C523" s="43">
        <v>557</v>
      </c>
      <c r="D523" s="43">
        <v>541</v>
      </c>
      <c r="E523" s="44"/>
      <c r="F523" s="53"/>
      <c r="G523" s="43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>
      <c r="A524" s="45">
        <v>2150502</v>
      </c>
      <c r="B524" s="45" t="s">
        <v>68</v>
      </c>
      <c r="C524" s="43">
        <v>38</v>
      </c>
      <c r="D524" s="43">
        <v>48</v>
      </c>
      <c r="E524" s="44"/>
      <c r="F524" s="53"/>
      <c r="G524" s="43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>
      <c r="A525" s="45">
        <v>2150510</v>
      </c>
      <c r="B525" s="45" t="s">
        <v>533</v>
      </c>
      <c r="C525" s="43">
        <v>2500</v>
      </c>
      <c r="D525" s="43">
        <v>3500</v>
      </c>
      <c r="E525" s="44"/>
      <c r="F525" s="53"/>
      <c r="G525" s="43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>
      <c r="A526" s="45">
        <v>2150599</v>
      </c>
      <c r="B526" s="45" t="s">
        <v>534</v>
      </c>
      <c r="C526" s="43">
        <v>65</v>
      </c>
      <c r="D526" s="43">
        <v>261</v>
      </c>
      <c r="E526" s="44"/>
      <c r="F526" s="53"/>
      <c r="G526" s="43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>
      <c r="A527" s="45">
        <v>21507</v>
      </c>
      <c r="B527" s="46" t="s">
        <v>537</v>
      </c>
      <c r="C527" s="43"/>
      <c r="D527" s="43">
        <v>492</v>
      </c>
      <c r="E527" s="44"/>
      <c r="F527" s="53"/>
      <c r="G527" s="43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>
      <c r="A528" s="45">
        <v>2150701</v>
      </c>
      <c r="B528" s="45" t="s">
        <v>67</v>
      </c>
      <c r="C528" s="43"/>
      <c r="D528" s="43">
        <v>191</v>
      </c>
      <c r="E528" s="44"/>
      <c r="F528" s="53"/>
      <c r="G528" s="43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>
      <c r="A529" s="45">
        <v>2150702</v>
      </c>
      <c r="B529" s="45" t="s">
        <v>68</v>
      </c>
      <c r="C529" s="43"/>
      <c r="D529" s="43">
        <v>25</v>
      </c>
      <c r="E529" s="44"/>
      <c r="F529" s="53"/>
      <c r="G529" s="43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>
      <c r="A530" s="45">
        <v>2150799</v>
      </c>
      <c r="B530" s="45" t="s">
        <v>538</v>
      </c>
      <c r="C530" s="43"/>
      <c r="D530" s="43">
        <v>276</v>
      </c>
      <c r="E530" s="44"/>
      <c r="F530" s="53"/>
      <c r="G530" s="43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>
      <c r="A531" s="45">
        <v>21508</v>
      </c>
      <c r="B531" s="46" t="s">
        <v>539</v>
      </c>
      <c r="C531" s="43">
        <v>4188</v>
      </c>
      <c r="D531" s="43">
        <v>2187</v>
      </c>
      <c r="E531" s="44"/>
      <c r="F531" s="53"/>
      <c r="G531" s="43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>
      <c r="A532" s="45">
        <v>2150801</v>
      </c>
      <c r="B532" s="45" t="s">
        <v>67</v>
      </c>
      <c r="C532" s="43">
        <v>148</v>
      </c>
      <c r="D532" s="43"/>
      <c r="E532" s="44"/>
      <c r="F532" s="53"/>
      <c r="G532" s="43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>
      <c r="A533" s="45">
        <v>2150802</v>
      </c>
      <c r="B533" s="45" t="s">
        <v>68</v>
      </c>
      <c r="C533" s="43">
        <v>372</v>
      </c>
      <c r="D533" s="43">
        <v>127</v>
      </c>
      <c r="E533" s="44"/>
      <c r="F533" s="53"/>
      <c r="G533" s="43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>
      <c r="A534" s="45">
        <v>2150805</v>
      </c>
      <c r="B534" s="45" t="s">
        <v>698</v>
      </c>
      <c r="C534" s="43"/>
      <c r="D534" s="43">
        <v>380</v>
      </c>
      <c r="E534" s="44"/>
      <c r="F534" s="53"/>
      <c r="G534" s="43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>
      <c r="A535" s="45">
        <v>2150899</v>
      </c>
      <c r="B535" s="45" t="s">
        <v>540</v>
      </c>
      <c r="C535" s="43">
        <v>3668</v>
      </c>
      <c r="D535" s="43">
        <v>1680</v>
      </c>
      <c r="E535" s="44"/>
      <c r="F535" s="53"/>
      <c r="G535" s="43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>
      <c r="A536" s="45">
        <v>216</v>
      </c>
      <c r="B536" s="46" t="s">
        <v>541</v>
      </c>
      <c r="C536" s="43">
        <v>55086</v>
      </c>
      <c r="D536" s="43">
        <v>18943</v>
      </c>
      <c r="E536" s="44">
        <f>D536/C536-1</f>
        <v>-0.656119522201648</v>
      </c>
      <c r="F536" s="53" t="s">
        <v>699</v>
      </c>
      <c r="G536" s="43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>
      <c r="A537" s="45">
        <v>21602</v>
      </c>
      <c r="B537" s="46" t="s">
        <v>542</v>
      </c>
      <c r="C537" s="43">
        <v>347</v>
      </c>
      <c r="D537" s="43">
        <v>418</v>
      </c>
      <c r="E537" s="44"/>
      <c r="F537" s="53"/>
      <c r="G537" s="43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>
      <c r="A538" s="45">
        <v>2160201</v>
      </c>
      <c r="B538" s="45" t="s">
        <v>67</v>
      </c>
      <c r="C538" s="43">
        <v>347</v>
      </c>
      <c r="D538" s="43">
        <v>410</v>
      </c>
      <c r="E538" s="44"/>
      <c r="F538" s="53"/>
      <c r="G538" s="43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>
      <c r="A539" s="45">
        <v>2160202</v>
      </c>
      <c r="B539" s="45" t="s">
        <v>68</v>
      </c>
      <c r="C539" s="43"/>
      <c r="D539" s="43">
        <v>8</v>
      </c>
      <c r="E539" s="44"/>
      <c r="F539" s="53"/>
      <c r="G539" s="43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>
      <c r="A540" s="45">
        <v>21606</v>
      </c>
      <c r="B540" s="46" t="s">
        <v>547</v>
      </c>
      <c r="C540" s="43">
        <v>5781</v>
      </c>
      <c r="D540" s="43">
        <v>7300</v>
      </c>
      <c r="E540" s="44"/>
      <c r="F540" s="53"/>
      <c r="G540" s="43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>
      <c r="A541" s="45">
        <v>2160699</v>
      </c>
      <c r="B541" s="45" t="s">
        <v>548</v>
      </c>
      <c r="C541" s="43">
        <v>5781</v>
      </c>
      <c r="D541" s="43">
        <v>7300</v>
      </c>
      <c r="E541" s="44"/>
      <c r="F541" s="53"/>
      <c r="G541" s="43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>
      <c r="A542" s="45">
        <v>21699</v>
      </c>
      <c r="B542" s="46" t="s">
        <v>549</v>
      </c>
      <c r="C542" s="43">
        <v>48958</v>
      </c>
      <c r="D542" s="43">
        <v>11225</v>
      </c>
      <c r="E542" s="44"/>
      <c r="F542" s="53"/>
      <c r="G542" s="43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>
      <c r="A543" s="45">
        <v>2169999</v>
      </c>
      <c r="B543" s="45" t="s">
        <v>550</v>
      </c>
      <c r="C543" s="43">
        <v>48958</v>
      </c>
      <c r="D543" s="43">
        <v>11225</v>
      </c>
      <c r="E543" s="44"/>
      <c r="F543" s="53"/>
      <c r="G543" s="43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>
      <c r="A544" s="45">
        <v>217</v>
      </c>
      <c r="B544" s="46" t="s">
        <v>551</v>
      </c>
      <c r="C544" s="43">
        <v>4107</v>
      </c>
      <c r="D544" s="43">
        <v>4104</v>
      </c>
      <c r="E544" s="44">
        <f>D544/C544-1</f>
        <v>-0.000730460189919624</v>
      </c>
      <c r="F544" s="53"/>
      <c r="G544" s="43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>
      <c r="A545" s="45">
        <v>21701</v>
      </c>
      <c r="B545" s="46" t="s">
        <v>552</v>
      </c>
      <c r="C545" s="43">
        <v>104</v>
      </c>
      <c r="D545" s="43">
        <v>74</v>
      </c>
      <c r="E545" s="44"/>
      <c r="F545" s="53"/>
      <c r="G545" s="43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>
      <c r="A546" s="45">
        <v>2170102</v>
      </c>
      <c r="B546" s="45" t="s">
        <v>68</v>
      </c>
      <c r="C546" s="43">
        <v>4</v>
      </c>
      <c r="D546" s="43">
        <v>4</v>
      </c>
      <c r="E546" s="44"/>
      <c r="F546" s="53"/>
      <c r="G546" s="43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>
      <c r="A547" s="45">
        <v>2170150</v>
      </c>
      <c r="B547" s="45" t="s">
        <v>83</v>
      </c>
      <c r="C547" s="43">
        <v>71</v>
      </c>
      <c r="D547" s="43">
        <v>70</v>
      </c>
      <c r="E547" s="44"/>
      <c r="F547" s="53"/>
      <c r="G547" s="43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>
      <c r="A548" s="45">
        <v>2170199</v>
      </c>
      <c r="B548" s="45" t="s">
        <v>553</v>
      </c>
      <c r="C548" s="43">
        <v>29</v>
      </c>
      <c r="D548" s="43"/>
      <c r="E548" s="44"/>
      <c r="F548" s="53"/>
      <c r="G548" s="43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>
      <c r="A549" s="45">
        <v>21703</v>
      </c>
      <c r="B549" s="46" t="s">
        <v>554</v>
      </c>
      <c r="C549" s="43">
        <v>25</v>
      </c>
      <c r="D549" s="43">
        <v>4</v>
      </c>
      <c r="E549" s="44"/>
      <c r="F549" s="53"/>
      <c r="G549" s="43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>
      <c r="A550" s="45">
        <v>2170399</v>
      </c>
      <c r="B550" s="45" t="s">
        <v>555</v>
      </c>
      <c r="C550" s="43">
        <v>25</v>
      </c>
      <c r="D550" s="43">
        <v>4</v>
      </c>
      <c r="E550" s="44"/>
      <c r="F550" s="53"/>
      <c r="G550" s="43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>
      <c r="A551" s="45">
        <v>21799</v>
      </c>
      <c r="B551" s="46" t="s">
        <v>556</v>
      </c>
      <c r="C551" s="43">
        <v>3978</v>
      </c>
      <c r="D551" s="43">
        <v>4026</v>
      </c>
      <c r="E551" s="44"/>
      <c r="F551" s="53"/>
      <c r="G551" s="43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>
      <c r="A552" s="45">
        <v>2179901</v>
      </c>
      <c r="B552" s="45" t="s">
        <v>557</v>
      </c>
      <c r="C552" s="43">
        <v>3978</v>
      </c>
      <c r="D552" s="43">
        <v>4026</v>
      </c>
      <c r="E552" s="44"/>
      <c r="F552" s="53"/>
      <c r="G552" s="43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>
      <c r="A553" s="45">
        <v>219</v>
      </c>
      <c r="B553" s="46" t="s">
        <v>558</v>
      </c>
      <c r="C553" s="43">
        <v>1700</v>
      </c>
      <c r="D553" s="43">
        <v>1765</v>
      </c>
      <c r="E553" s="44">
        <f>D553/C553-1</f>
        <v>0.0382352941176471</v>
      </c>
      <c r="F553" s="53"/>
      <c r="G553" s="43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>
      <c r="A554" s="45">
        <v>21999</v>
      </c>
      <c r="B554" s="46" t="s">
        <v>559</v>
      </c>
      <c r="C554" s="43">
        <v>1700</v>
      </c>
      <c r="D554" s="43">
        <v>1765</v>
      </c>
      <c r="E554" s="44"/>
      <c r="F554" s="53"/>
      <c r="G554" s="43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>
      <c r="A555" s="45">
        <v>220</v>
      </c>
      <c r="B555" s="46" t="s">
        <v>560</v>
      </c>
      <c r="C555" s="43">
        <v>12332</v>
      </c>
      <c r="D555" s="43">
        <v>9974</v>
      </c>
      <c r="E555" s="44">
        <f>D555/C555-1</f>
        <v>-0.191209860525462</v>
      </c>
      <c r="F555" s="53" t="s">
        <v>700</v>
      </c>
      <c r="G555" s="43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>
      <c r="A556" s="45">
        <v>22001</v>
      </c>
      <c r="B556" s="46" t="s">
        <v>561</v>
      </c>
      <c r="C556" s="43">
        <v>12119</v>
      </c>
      <c r="D556" s="43">
        <v>9538</v>
      </c>
      <c r="E556" s="44"/>
      <c r="F556" s="53"/>
      <c r="G556" s="43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>
      <c r="A557" s="45">
        <v>2200101</v>
      </c>
      <c r="B557" s="45" t="s">
        <v>67</v>
      </c>
      <c r="C557" s="43">
        <v>2848</v>
      </c>
      <c r="D557" s="43">
        <v>3153</v>
      </c>
      <c r="E557" s="44"/>
      <c r="F557" s="53"/>
      <c r="G557" s="43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>
      <c r="A558" s="45">
        <v>2200102</v>
      </c>
      <c r="B558" s="45" t="s">
        <v>68</v>
      </c>
      <c r="C558" s="43">
        <v>11</v>
      </c>
      <c r="D558" s="43">
        <v>40</v>
      </c>
      <c r="E558" s="44"/>
      <c r="F558" s="53"/>
      <c r="G558" s="43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>
      <c r="A559" s="45">
        <v>2200103</v>
      </c>
      <c r="B559" s="45" t="s">
        <v>79</v>
      </c>
      <c r="C559" s="43">
        <v>59</v>
      </c>
      <c r="D559" s="43">
        <v>58</v>
      </c>
      <c r="E559" s="44"/>
      <c r="F559" s="53"/>
      <c r="G559" s="43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>
      <c r="A560" s="45">
        <v>2200104</v>
      </c>
      <c r="B560" s="45" t="s">
        <v>562</v>
      </c>
      <c r="C560" s="43">
        <v>41</v>
      </c>
      <c r="D560" s="43">
        <v>157</v>
      </c>
      <c r="E560" s="44"/>
      <c r="F560" s="53"/>
      <c r="G560" s="43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>
      <c r="A561" s="45">
        <v>2200105</v>
      </c>
      <c r="B561" s="45" t="s">
        <v>563</v>
      </c>
      <c r="C561" s="43">
        <v>429</v>
      </c>
      <c r="D561" s="43"/>
      <c r="E561" s="44"/>
      <c r="F561" s="53"/>
      <c r="G561" s="43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>
      <c r="A562" s="45">
        <v>2200106</v>
      </c>
      <c r="B562" s="45" t="s">
        <v>701</v>
      </c>
      <c r="C562" s="43">
        <v>6509</v>
      </c>
      <c r="D562" s="43">
        <v>1662</v>
      </c>
      <c r="E562" s="44"/>
      <c r="F562" s="53"/>
      <c r="G562" s="43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>
      <c r="A563" s="45">
        <v>2200108</v>
      </c>
      <c r="B563" s="45" t="s">
        <v>565</v>
      </c>
      <c r="C563" s="43">
        <v>112</v>
      </c>
      <c r="D563" s="43">
        <v>163</v>
      </c>
      <c r="E563" s="44"/>
      <c r="F563" s="53"/>
      <c r="G563" s="43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>
      <c r="A564" s="45">
        <v>2200109</v>
      </c>
      <c r="B564" s="45" t="s">
        <v>702</v>
      </c>
      <c r="C564" s="43">
        <v>83</v>
      </c>
      <c r="D564" s="43">
        <v>180</v>
      </c>
      <c r="E564" s="44"/>
      <c r="F564" s="53"/>
      <c r="G564" s="43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>
      <c r="A565" s="45">
        <v>2200114</v>
      </c>
      <c r="B565" s="45" t="s">
        <v>703</v>
      </c>
      <c r="C565" s="43">
        <v>10</v>
      </c>
      <c r="D565" s="43">
        <v>100</v>
      </c>
      <c r="E565" s="44"/>
      <c r="F565" s="53"/>
      <c r="G565" s="43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>
      <c r="A566" s="45">
        <v>2200129</v>
      </c>
      <c r="B566" s="45" t="s">
        <v>704</v>
      </c>
      <c r="C566" s="43"/>
      <c r="D566" s="43">
        <v>12</v>
      </c>
      <c r="E566" s="44"/>
      <c r="F566" s="53"/>
      <c r="G566" s="43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>
      <c r="A567" s="45">
        <v>2200150</v>
      </c>
      <c r="B567" s="45" t="s">
        <v>83</v>
      </c>
      <c r="C567" s="43">
        <v>1407</v>
      </c>
      <c r="D567" s="43">
        <v>1594</v>
      </c>
      <c r="E567" s="44"/>
      <c r="F567" s="53"/>
      <c r="G567" s="43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>
      <c r="A568" s="45">
        <v>2200199</v>
      </c>
      <c r="B568" s="45" t="s">
        <v>569</v>
      </c>
      <c r="C568" s="43">
        <v>610</v>
      </c>
      <c r="D568" s="43">
        <v>2419</v>
      </c>
      <c r="E568" s="44"/>
      <c r="F568" s="53"/>
      <c r="G568" s="43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>
      <c r="A569" s="45">
        <v>22005</v>
      </c>
      <c r="B569" s="46" t="s">
        <v>572</v>
      </c>
      <c r="C569" s="43">
        <v>213</v>
      </c>
      <c r="D569" s="43">
        <v>426</v>
      </c>
      <c r="E569" s="44"/>
      <c r="F569" s="53"/>
      <c r="G569" s="43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>
      <c r="A570" s="45">
        <v>2200504</v>
      </c>
      <c r="B570" s="45" t="s">
        <v>573</v>
      </c>
      <c r="C570" s="43">
        <v>213</v>
      </c>
      <c r="D570" s="43">
        <v>309</v>
      </c>
      <c r="E570" s="44"/>
      <c r="F570" s="53"/>
      <c r="G570" s="43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>
      <c r="A571" s="45">
        <v>2200599</v>
      </c>
      <c r="B571" s="45" t="s">
        <v>574</v>
      </c>
      <c r="C571" s="43"/>
      <c r="D571" s="43">
        <v>117</v>
      </c>
      <c r="E571" s="44"/>
      <c r="F571" s="53"/>
      <c r="G571" s="43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>
      <c r="A572" s="45">
        <v>22099</v>
      </c>
      <c r="B572" s="46" t="s">
        <v>575</v>
      </c>
      <c r="C572" s="43"/>
      <c r="D572" s="43">
        <v>10</v>
      </c>
      <c r="E572" s="44"/>
      <c r="F572" s="53"/>
      <c r="G572" s="43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>
      <c r="A573" s="45">
        <v>2209901</v>
      </c>
      <c r="B573" s="45" t="s">
        <v>576</v>
      </c>
      <c r="C573" s="43"/>
      <c r="D573" s="43">
        <v>10</v>
      </c>
      <c r="E573" s="44"/>
      <c r="F573" s="53"/>
      <c r="G573" s="43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>
      <c r="A574" s="45">
        <v>221</v>
      </c>
      <c r="B574" s="46" t="s">
        <v>577</v>
      </c>
      <c r="C574" s="43">
        <v>21548</v>
      </c>
      <c r="D574" s="43">
        <v>25173</v>
      </c>
      <c r="E574" s="44">
        <f>D574/C574-1</f>
        <v>0.168229069983293</v>
      </c>
      <c r="F574" s="53" t="s">
        <v>705</v>
      </c>
      <c r="G574" s="43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>
      <c r="A575" s="45">
        <v>22101</v>
      </c>
      <c r="B575" s="46" t="s">
        <v>578</v>
      </c>
      <c r="C575" s="43">
        <v>180</v>
      </c>
      <c r="D575" s="43">
        <v>127</v>
      </c>
      <c r="E575" s="44"/>
      <c r="F575" s="53"/>
      <c r="G575" s="43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>
      <c r="A576" s="45">
        <v>2210106</v>
      </c>
      <c r="B576" s="45" t="s">
        <v>581</v>
      </c>
      <c r="C576" s="43">
        <v>180</v>
      </c>
      <c r="D576" s="43">
        <v>127</v>
      </c>
      <c r="E576" s="44"/>
      <c r="F576" s="53"/>
      <c r="G576" s="43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>
      <c r="A577" s="45">
        <v>22102</v>
      </c>
      <c r="B577" s="46" t="s">
        <v>584</v>
      </c>
      <c r="C577" s="43">
        <v>21198</v>
      </c>
      <c r="D577" s="43">
        <v>24926</v>
      </c>
      <c r="E577" s="44"/>
      <c r="F577" s="53"/>
      <c r="G577" s="43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>
      <c r="A578" s="45">
        <v>2210201</v>
      </c>
      <c r="B578" s="45" t="s">
        <v>585</v>
      </c>
      <c r="C578" s="43">
        <v>21198</v>
      </c>
      <c r="D578" s="43">
        <v>24926</v>
      </c>
      <c r="E578" s="44"/>
      <c r="F578" s="53"/>
      <c r="G578" s="43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>
      <c r="A579" s="45">
        <v>22103</v>
      </c>
      <c r="B579" s="46" t="s">
        <v>586</v>
      </c>
      <c r="C579" s="43">
        <v>170</v>
      </c>
      <c r="D579" s="43">
        <v>120</v>
      </c>
      <c r="E579" s="44"/>
      <c r="F579" s="53"/>
      <c r="G579" s="43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>
      <c r="A580" s="45">
        <v>2210301</v>
      </c>
      <c r="B580" s="45" t="s">
        <v>587</v>
      </c>
      <c r="C580" s="43">
        <v>20</v>
      </c>
      <c r="D580" s="43">
        <v>20</v>
      </c>
      <c r="E580" s="44"/>
      <c r="F580" s="53"/>
      <c r="G580" s="43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>
      <c r="A581" s="45">
        <v>2210399</v>
      </c>
      <c r="B581" s="45" t="s">
        <v>588</v>
      </c>
      <c r="C581" s="43">
        <v>150</v>
      </c>
      <c r="D581" s="43">
        <v>100</v>
      </c>
      <c r="E581" s="44"/>
      <c r="F581" s="53"/>
      <c r="G581" s="43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>
      <c r="A582" s="45">
        <v>222</v>
      </c>
      <c r="B582" s="46" t="s">
        <v>589</v>
      </c>
      <c r="C582" s="43">
        <v>337</v>
      </c>
      <c r="D582" s="43">
        <v>131</v>
      </c>
      <c r="E582" s="44">
        <f>D582/C582-1</f>
        <v>-0.611275964391691</v>
      </c>
      <c r="F582" s="53" t="s">
        <v>700</v>
      </c>
      <c r="G582" s="43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>
      <c r="A583" s="45">
        <v>22201</v>
      </c>
      <c r="B583" s="46" t="s">
        <v>591</v>
      </c>
      <c r="C583" s="43">
        <v>337</v>
      </c>
      <c r="D583" s="43">
        <v>51</v>
      </c>
      <c r="E583" s="44"/>
      <c r="F583" s="53"/>
      <c r="G583" s="43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>
      <c r="A584" s="45">
        <v>2220101</v>
      </c>
      <c r="B584" s="45" t="s">
        <v>67</v>
      </c>
      <c r="C584" s="43">
        <v>255</v>
      </c>
      <c r="D584" s="43"/>
      <c r="E584" s="44"/>
      <c r="F584" s="53"/>
      <c r="G584" s="43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>
      <c r="A585" s="45">
        <v>2220102</v>
      </c>
      <c r="B585" s="45" t="s">
        <v>68</v>
      </c>
      <c r="C585" s="43">
        <v>21</v>
      </c>
      <c r="D585" s="43">
        <v>8</v>
      </c>
      <c r="E585" s="44"/>
      <c r="F585" s="53"/>
      <c r="G585" s="43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>
      <c r="A586" s="45">
        <v>2220150</v>
      </c>
      <c r="B586" s="45" t="s">
        <v>83</v>
      </c>
      <c r="C586" s="43">
        <v>60</v>
      </c>
      <c r="D586" s="43">
        <v>43</v>
      </c>
      <c r="E586" s="44"/>
      <c r="F586" s="53"/>
      <c r="G586" s="43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>
      <c r="A587" s="45">
        <v>2220199</v>
      </c>
      <c r="B587" s="45" t="s">
        <v>593</v>
      </c>
      <c r="C587" s="43">
        <v>1</v>
      </c>
      <c r="D587" s="43"/>
      <c r="E587" s="44"/>
      <c r="F587" s="53"/>
      <c r="G587" s="43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>
      <c r="A588" s="45">
        <v>22205</v>
      </c>
      <c r="B588" s="46" t="s">
        <v>706</v>
      </c>
      <c r="C588" s="43"/>
      <c r="D588" s="43">
        <v>80</v>
      </c>
      <c r="E588" s="44"/>
      <c r="F588" s="53"/>
      <c r="G588" s="43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>
      <c r="A589" s="45">
        <v>2220599</v>
      </c>
      <c r="B589" s="45" t="s">
        <v>707</v>
      </c>
      <c r="C589" s="43"/>
      <c r="D589" s="43">
        <v>80</v>
      </c>
      <c r="E589" s="44"/>
      <c r="F589" s="53"/>
      <c r="G589" s="43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>
      <c r="A590" s="45">
        <v>224</v>
      </c>
      <c r="B590" s="46" t="s">
        <v>596</v>
      </c>
      <c r="C590" s="43">
        <v>3141</v>
      </c>
      <c r="D590" s="43">
        <v>3174</v>
      </c>
      <c r="E590" s="44">
        <f>D590/C590-1</f>
        <v>0.0105062082139447</v>
      </c>
      <c r="F590" s="53"/>
      <c r="G590" s="43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>
      <c r="A591" s="45">
        <v>22401</v>
      </c>
      <c r="B591" s="46" t="s">
        <v>597</v>
      </c>
      <c r="C591" s="43">
        <v>917</v>
      </c>
      <c r="D591" s="43">
        <v>1004</v>
      </c>
      <c r="E591" s="44"/>
      <c r="F591" s="53"/>
      <c r="G591" s="43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>
      <c r="A592" s="45">
        <v>2240101</v>
      </c>
      <c r="B592" s="45" t="s">
        <v>67</v>
      </c>
      <c r="C592" s="43">
        <v>496</v>
      </c>
      <c r="D592" s="43">
        <v>770</v>
      </c>
      <c r="E592" s="44"/>
      <c r="F592" s="53"/>
      <c r="G592" s="43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>
      <c r="A593" s="45">
        <v>2240106</v>
      </c>
      <c r="B593" s="45" t="s">
        <v>598</v>
      </c>
      <c r="C593" s="43">
        <v>296</v>
      </c>
      <c r="D593" s="43"/>
      <c r="E593" s="44"/>
      <c r="F593" s="53"/>
      <c r="G593" s="43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>
      <c r="A594" s="45">
        <v>2240108</v>
      </c>
      <c r="B594" s="45" t="s">
        <v>708</v>
      </c>
      <c r="C594" s="43"/>
      <c r="D594" s="43">
        <v>20</v>
      </c>
      <c r="E594" s="44"/>
      <c r="F594" s="53"/>
      <c r="G594" s="43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>
      <c r="A595" s="45">
        <v>2240150</v>
      </c>
      <c r="B595" s="45" t="s">
        <v>83</v>
      </c>
      <c r="C595" s="43"/>
      <c r="D595" s="43">
        <v>82</v>
      </c>
      <c r="E595" s="44"/>
      <c r="F595" s="53"/>
      <c r="G595" s="43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>
      <c r="A596" s="45">
        <v>2240199</v>
      </c>
      <c r="B596" s="45" t="s">
        <v>600</v>
      </c>
      <c r="C596" s="43">
        <v>125</v>
      </c>
      <c r="D596" s="43">
        <v>132</v>
      </c>
      <c r="E596" s="44"/>
      <c r="F596" s="53"/>
      <c r="G596" s="43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>
      <c r="A597" s="45">
        <v>22402</v>
      </c>
      <c r="B597" s="46" t="s">
        <v>601</v>
      </c>
      <c r="C597" s="43">
        <v>2155</v>
      </c>
      <c r="D597" s="43">
        <v>2156</v>
      </c>
      <c r="E597" s="44"/>
      <c r="F597" s="53"/>
      <c r="G597" s="43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>
      <c r="A598" s="45">
        <v>2240204</v>
      </c>
      <c r="B598" s="45" t="s">
        <v>602</v>
      </c>
      <c r="C598" s="43">
        <v>1397</v>
      </c>
      <c r="D598" s="43">
        <v>1340</v>
      </c>
      <c r="E598" s="44"/>
      <c r="F598" s="53"/>
      <c r="G598" s="43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>
      <c r="A599" s="45">
        <v>2240299</v>
      </c>
      <c r="B599" s="45" t="s">
        <v>603</v>
      </c>
      <c r="C599" s="43">
        <v>758</v>
      </c>
      <c r="D599" s="43">
        <v>816</v>
      </c>
      <c r="E599" s="44"/>
      <c r="F599" s="53"/>
      <c r="G599" s="43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>
      <c r="A600" s="45">
        <v>22403</v>
      </c>
      <c r="B600" s="46" t="s">
        <v>604</v>
      </c>
      <c r="C600" s="43">
        <v>24</v>
      </c>
      <c r="D600" s="43">
        <v>14</v>
      </c>
      <c r="E600" s="44"/>
      <c r="F600" s="53"/>
      <c r="G600" s="43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>
      <c r="A601" s="45">
        <v>2240304</v>
      </c>
      <c r="B601" s="45" t="s">
        <v>605</v>
      </c>
      <c r="C601" s="43">
        <v>10</v>
      </c>
      <c r="D601" s="43"/>
      <c r="E601" s="44"/>
      <c r="F601" s="53"/>
      <c r="G601" s="43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>
      <c r="A602" s="45">
        <v>2240399</v>
      </c>
      <c r="B602" s="45" t="s">
        <v>606</v>
      </c>
      <c r="C602" s="43">
        <v>14</v>
      </c>
      <c r="D602" s="43">
        <v>14</v>
      </c>
      <c r="E602" s="44"/>
      <c r="F602" s="53"/>
      <c r="G602" s="43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>
      <c r="A603" s="45">
        <v>22407</v>
      </c>
      <c r="B603" s="46" t="s">
        <v>607</v>
      </c>
      <c r="C603" s="43">
        <v>45</v>
      </c>
      <c r="D603" s="43"/>
      <c r="E603" s="44"/>
      <c r="F603" s="53"/>
      <c r="G603" s="43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>
      <c r="A604" s="45">
        <v>2240799</v>
      </c>
      <c r="B604" s="45" t="s">
        <v>709</v>
      </c>
      <c r="C604" s="43">
        <v>45</v>
      </c>
      <c r="D604" s="43"/>
      <c r="E604" s="44"/>
      <c r="F604" s="53"/>
      <c r="G604" s="43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>
      <c r="A605" s="45">
        <v>227</v>
      </c>
      <c r="B605" s="46" t="s">
        <v>710</v>
      </c>
      <c r="C605" s="43">
        <v>9000</v>
      </c>
      <c r="D605" s="43">
        <v>9000</v>
      </c>
      <c r="E605" s="44"/>
      <c r="F605" s="53"/>
      <c r="G605" s="43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>
      <c r="A606" s="45">
        <v>229</v>
      </c>
      <c r="B606" s="46" t="s">
        <v>609</v>
      </c>
      <c r="C606" s="43">
        <v>6600</v>
      </c>
      <c r="D606" s="43">
        <v>13200</v>
      </c>
      <c r="E606" s="44">
        <f>D606/C606-1</f>
        <v>1</v>
      </c>
      <c r="F606" s="53" t="s">
        <v>711</v>
      </c>
      <c r="G606" s="43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>
      <c r="A607" s="45">
        <v>22902</v>
      </c>
      <c r="B607" s="46" t="s">
        <v>712</v>
      </c>
      <c r="C607" s="43">
        <v>6600</v>
      </c>
      <c r="D607" s="43">
        <v>13200</v>
      </c>
      <c r="E607" s="44"/>
      <c r="F607" s="53"/>
      <c r="G607" s="43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>
      <c r="A608" s="45">
        <v>232</v>
      </c>
      <c r="B608" s="46" t="s">
        <v>611</v>
      </c>
      <c r="C608" s="43">
        <v>26000</v>
      </c>
      <c r="D608" s="43">
        <v>27500</v>
      </c>
      <c r="E608" s="44">
        <f>D608/C608-1</f>
        <v>0.0576923076923077</v>
      </c>
      <c r="F608" s="53" t="s">
        <v>713</v>
      </c>
      <c r="G608" s="43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>
      <c r="A609" s="45">
        <v>23203</v>
      </c>
      <c r="B609" s="46" t="s">
        <v>613</v>
      </c>
      <c r="C609" s="43">
        <v>26000</v>
      </c>
      <c r="D609" s="43">
        <v>27500</v>
      </c>
      <c r="E609" s="44"/>
      <c r="F609" s="53"/>
      <c r="G609" s="43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>
      <c r="A610" s="45">
        <v>2320301</v>
      </c>
      <c r="B610" s="45" t="s">
        <v>614</v>
      </c>
      <c r="C610" s="43">
        <v>26000</v>
      </c>
      <c r="D610" s="43">
        <v>27500</v>
      </c>
      <c r="E610" s="44"/>
      <c r="F610" s="53"/>
      <c r="G610" s="43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>
      <c r="A611" s="45">
        <v>233</v>
      </c>
      <c r="B611" s="46" t="s">
        <v>615</v>
      </c>
      <c r="C611" s="43">
        <v>130</v>
      </c>
      <c r="D611" s="43">
        <v>134</v>
      </c>
      <c r="E611" s="44">
        <f>D611/C611-1</f>
        <v>0.0307692307692307</v>
      </c>
      <c r="F611" s="53"/>
      <c r="G611" s="43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>
      <c r="A612" s="45">
        <v>23303</v>
      </c>
      <c r="B612" s="46" t="s">
        <v>617</v>
      </c>
      <c r="C612" s="43">
        <v>130</v>
      </c>
      <c r="D612" s="43">
        <v>134</v>
      </c>
      <c r="E612" s="44"/>
      <c r="F612" s="53"/>
      <c r="G612" s="43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</sheetData>
  <mergeCells count="1">
    <mergeCell ref="A2:F2"/>
  </mergeCells>
  <pageMargins left="0.708661417322835" right="0.708661417322835" top="0.748031496062992" bottom="0.748031496062992" header="0.31496062992126" footer="0.511811023622047"/>
  <pageSetup paperSize="9" scale="90" firstPageNumber="29" orientation="portrait" useFirstPageNumber="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G1" sqref="G$1:G$1048576"/>
    </sheetView>
  </sheetViews>
  <sheetFormatPr defaultColWidth="8.75" defaultRowHeight="15.6"/>
  <cols>
    <col min="1" max="1" width="7.625" customWidth="1"/>
    <col min="2" max="2" width="30" customWidth="1"/>
    <col min="3" max="4" width="12.75" customWidth="1"/>
    <col min="5" max="5" width="10.5" customWidth="1"/>
    <col min="6" max="6" width="9.5" customWidth="1"/>
    <col min="7" max="7" width="4" customWidth="1"/>
    <col min="8" max="27" width="10.375" customWidth="1"/>
  </cols>
  <sheetData>
    <row r="1" spans="1:27">
      <c r="A1" s="38" t="s">
        <v>714</v>
      </c>
      <c r="B1" s="39"/>
      <c r="C1" s="39"/>
      <c r="D1" s="39"/>
      <c r="E1" s="39"/>
      <c r="F1" s="39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ht="30" customHeight="1" spans="1:27">
      <c r="A2" s="55" t="s">
        <v>715</v>
      </c>
      <c r="B2" s="55"/>
      <c r="C2" s="55"/>
      <c r="D2" s="55"/>
      <c r="E2" s="55"/>
      <c r="F2" s="55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27">
      <c r="A3" s="54"/>
      <c r="B3" s="54"/>
      <c r="C3" s="54"/>
      <c r="D3" s="54"/>
      <c r="E3" s="42" t="s">
        <v>2</v>
      </c>
      <c r="F3" s="42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27">
      <c r="A4" s="43" t="s">
        <v>61</v>
      </c>
      <c r="B4" s="43" t="s">
        <v>638</v>
      </c>
      <c r="C4" s="43" t="s">
        <v>639</v>
      </c>
      <c r="D4" s="43" t="s">
        <v>631</v>
      </c>
      <c r="E4" s="43" t="s">
        <v>9</v>
      </c>
      <c r="F4" s="43" t="s">
        <v>10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>
      <c r="A5" s="43" t="s">
        <v>716</v>
      </c>
      <c r="B5" s="43"/>
      <c r="C5" s="43">
        <f>C6+C11+C22+C29+C33+C35+C39+C45+C47+C50+C53</f>
        <v>909016</v>
      </c>
      <c r="D5" s="43">
        <f>D6+D11+D22+D29+D33+D35+D39+D45+D47+D50+D53</f>
        <v>875460</v>
      </c>
      <c r="E5" s="44">
        <f>D5/C5-1</f>
        <v>-0.0369146417664815</v>
      </c>
      <c r="F5" s="43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</row>
    <row r="6" spans="1:27">
      <c r="A6" s="45">
        <v>501</v>
      </c>
      <c r="B6" s="46" t="s">
        <v>717</v>
      </c>
      <c r="C6" s="43">
        <f>SUM(C7:C10)</f>
        <v>113053</v>
      </c>
      <c r="D6" s="43">
        <f>SUM(D7:D10)</f>
        <v>127079</v>
      </c>
      <c r="E6" s="44">
        <f>D6/C6-1</f>
        <v>0.124065703696496</v>
      </c>
      <c r="F6" s="43"/>
      <c r="G6" s="40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</row>
    <row r="7" spans="1:27">
      <c r="A7" s="45">
        <v>50101</v>
      </c>
      <c r="B7" s="45" t="s">
        <v>718</v>
      </c>
      <c r="C7" s="43">
        <v>79314</v>
      </c>
      <c r="D7" s="43">
        <v>89855</v>
      </c>
      <c r="E7" s="44"/>
      <c r="F7" s="43"/>
      <c r="G7" s="40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1:27">
      <c r="A8" s="45">
        <v>50102</v>
      </c>
      <c r="B8" s="45" t="s">
        <v>719</v>
      </c>
      <c r="C8" s="43">
        <v>13387</v>
      </c>
      <c r="D8" s="43">
        <v>16556</v>
      </c>
      <c r="E8" s="44"/>
      <c r="F8" s="43"/>
      <c r="G8" s="40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>
      <c r="A9" s="45">
        <v>50103</v>
      </c>
      <c r="B9" s="45" t="s">
        <v>720</v>
      </c>
      <c r="C9" s="43">
        <v>8431</v>
      </c>
      <c r="D9" s="43">
        <v>9964</v>
      </c>
      <c r="E9" s="44"/>
      <c r="F9" s="43"/>
      <c r="G9" s="40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>
      <c r="A10" s="45">
        <v>50199</v>
      </c>
      <c r="B10" s="45" t="s">
        <v>721</v>
      </c>
      <c r="C10" s="43">
        <v>11921</v>
      </c>
      <c r="D10" s="43">
        <f>38704-28000</f>
        <v>10704</v>
      </c>
      <c r="E10" s="44"/>
      <c r="F10" s="43"/>
      <c r="G10" s="40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45">
        <v>502</v>
      </c>
      <c r="B11" s="46" t="s">
        <v>722</v>
      </c>
      <c r="C11" s="43">
        <f>SUM(C12:C21)</f>
        <v>131204</v>
      </c>
      <c r="D11" s="43">
        <f>SUM(D12:D21)</f>
        <v>122371</v>
      </c>
      <c r="E11" s="44">
        <f>D11/C11-1</f>
        <v>-0.0673226426023596</v>
      </c>
      <c r="F11" s="43"/>
      <c r="G11" s="40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45">
        <v>50201</v>
      </c>
      <c r="B12" s="45" t="s">
        <v>723</v>
      </c>
      <c r="C12" s="43">
        <v>21426</v>
      </c>
      <c r="D12" s="43">
        <v>19796</v>
      </c>
      <c r="E12" s="44"/>
      <c r="F12" s="43"/>
      <c r="G12" s="40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>
      <c r="A13" s="45">
        <v>50202</v>
      </c>
      <c r="B13" s="45" t="s">
        <v>724</v>
      </c>
      <c r="C13" s="43">
        <v>526</v>
      </c>
      <c r="D13" s="43">
        <v>678</v>
      </c>
      <c r="E13" s="44"/>
      <c r="F13" s="43"/>
      <c r="G13" s="40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>
      <c r="A14" s="45">
        <v>50203</v>
      </c>
      <c r="B14" s="45" t="s">
        <v>725</v>
      </c>
      <c r="C14" s="43">
        <v>4139</v>
      </c>
      <c r="D14" s="43">
        <v>4653</v>
      </c>
      <c r="E14" s="44"/>
      <c r="F14" s="43"/>
      <c r="G14" s="40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45">
        <v>50204</v>
      </c>
      <c r="B15" s="45" t="s">
        <v>726</v>
      </c>
      <c r="C15" s="43">
        <v>690</v>
      </c>
      <c r="D15" s="43">
        <v>821</v>
      </c>
      <c r="E15" s="44"/>
      <c r="F15" s="43"/>
      <c r="G15" s="40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45">
        <v>50205</v>
      </c>
      <c r="B16" s="45" t="s">
        <v>727</v>
      </c>
      <c r="C16" s="43">
        <v>41549</v>
      </c>
      <c r="D16" s="43">
        <v>32602</v>
      </c>
      <c r="E16" s="44"/>
      <c r="F16" s="43"/>
      <c r="G16" s="40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27">
      <c r="A17" s="45">
        <v>50206</v>
      </c>
      <c r="B17" s="45" t="s">
        <v>728</v>
      </c>
      <c r="C17" s="43">
        <v>380</v>
      </c>
      <c r="D17" s="43">
        <v>340</v>
      </c>
      <c r="E17" s="44"/>
      <c r="F17" s="43"/>
      <c r="G17" s="40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>
      <c r="A18" s="45">
        <v>50207</v>
      </c>
      <c r="B18" s="45" t="s">
        <v>729</v>
      </c>
      <c r="C18" s="43">
        <v>84</v>
      </c>
      <c r="D18" s="43">
        <v>64</v>
      </c>
      <c r="E18" s="44"/>
      <c r="F18" s="43"/>
      <c r="G18" s="40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1:27">
      <c r="A19" s="45">
        <v>50208</v>
      </c>
      <c r="B19" s="45" t="s">
        <v>730</v>
      </c>
      <c r="C19" s="43">
        <v>710</v>
      </c>
      <c r="D19" s="43">
        <v>502</v>
      </c>
      <c r="E19" s="44"/>
      <c r="F19" s="43"/>
      <c r="G19" s="40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spans="1:27">
      <c r="A20" s="45">
        <v>50209</v>
      </c>
      <c r="B20" s="45" t="s">
        <v>731</v>
      </c>
      <c r="C20" s="43">
        <v>1048</v>
      </c>
      <c r="D20" s="43">
        <v>1336</v>
      </c>
      <c r="E20" s="44"/>
      <c r="F20" s="43"/>
      <c r="G20" s="40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>
      <c r="A21" s="45">
        <v>50299</v>
      </c>
      <c r="B21" s="45" t="s">
        <v>732</v>
      </c>
      <c r="C21" s="43">
        <v>60652</v>
      </c>
      <c r="D21" s="43">
        <v>61579</v>
      </c>
      <c r="E21" s="44"/>
      <c r="F21" s="43"/>
      <c r="G21" s="40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>
      <c r="A22" s="45">
        <v>503</v>
      </c>
      <c r="B22" s="46" t="s">
        <v>733</v>
      </c>
      <c r="C22" s="43">
        <f>SUM(C23:C28)</f>
        <v>75911</v>
      </c>
      <c r="D22" s="43">
        <f>SUM(D23:D28)</f>
        <v>24833</v>
      </c>
      <c r="E22" s="44">
        <f>D22/C22-1</f>
        <v>-0.672866909934002</v>
      </c>
      <c r="F22" s="43"/>
      <c r="G22" s="40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</row>
    <row r="23" spans="1:27">
      <c r="A23" s="45">
        <v>50301</v>
      </c>
      <c r="B23" s="45" t="s">
        <v>734</v>
      </c>
      <c r="C23" s="43">
        <v>9040</v>
      </c>
      <c r="D23" s="43">
        <v>0</v>
      </c>
      <c r="E23" s="44"/>
      <c r="F23" s="43"/>
      <c r="G23" s="40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spans="1:27">
      <c r="A24" s="45">
        <v>50302</v>
      </c>
      <c r="B24" s="45" t="s">
        <v>735</v>
      </c>
      <c r="C24" s="43">
        <v>9436</v>
      </c>
      <c r="D24" s="43">
        <v>7914</v>
      </c>
      <c r="E24" s="44"/>
      <c r="F24" s="43"/>
      <c r="G24" s="40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1:27">
      <c r="A25" s="45">
        <v>50303</v>
      </c>
      <c r="B25" s="45" t="s">
        <v>736</v>
      </c>
      <c r="C25" s="43">
        <v>320</v>
      </c>
      <c r="D25" s="43">
        <v>80</v>
      </c>
      <c r="E25" s="44"/>
      <c r="F25" s="43"/>
      <c r="G25" s="40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27">
      <c r="A26" s="45">
        <v>50306</v>
      </c>
      <c r="B26" s="45" t="s">
        <v>737</v>
      </c>
      <c r="C26" s="43">
        <v>10351</v>
      </c>
      <c r="D26" s="43">
        <v>11263</v>
      </c>
      <c r="E26" s="44"/>
      <c r="F26" s="43"/>
      <c r="G26" s="40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</row>
    <row r="27" spans="1:27">
      <c r="A27" s="45">
        <v>50307</v>
      </c>
      <c r="B27" s="45" t="s">
        <v>738</v>
      </c>
      <c r="C27" s="43">
        <v>42120</v>
      </c>
      <c r="D27" s="43">
        <v>996</v>
      </c>
      <c r="E27" s="44"/>
      <c r="F27" s="43"/>
      <c r="G27" s="40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  <row r="28" spans="1:27">
      <c r="A28" s="45">
        <v>50399</v>
      </c>
      <c r="B28" s="45" t="s">
        <v>739</v>
      </c>
      <c r="C28" s="43">
        <v>4644</v>
      </c>
      <c r="D28" s="43">
        <v>4580</v>
      </c>
      <c r="E28" s="44"/>
      <c r="F28" s="43"/>
      <c r="G28" s="40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</row>
    <row r="29" spans="1:27">
      <c r="A29" s="45">
        <v>505</v>
      </c>
      <c r="B29" s="46" t="s">
        <v>740</v>
      </c>
      <c r="C29" s="43">
        <f>SUM(C30:C32)</f>
        <v>211851</v>
      </c>
      <c r="D29" s="43">
        <f>SUM(D30:D32)</f>
        <v>220404</v>
      </c>
      <c r="E29" s="44">
        <f>D29/C29-1</f>
        <v>0.0403727147853916</v>
      </c>
      <c r="F29" s="43"/>
      <c r="G29" s="40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1:27">
      <c r="A30" s="45">
        <v>50501</v>
      </c>
      <c r="B30" s="45" t="s">
        <v>741</v>
      </c>
      <c r="C30" s="43">
        <v>158962</v>
      </c>
      <c r="D30" s="43">
        <v>164453</v>
      </c>
      <c r="E30" s="44"/>
      <c r="F30" s="43"/>
      <c r="G30" s="40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7">
      <c r="A31" s="45">
        <v>50502</v>
      </c>
      <c r="B31" s="45" t="s">
        <v>742</v>
      </c>
      <c r="C31" s="43">
        <v>52889</v>
      </c>
      <c r="D31" s="43">
        <v>55304</v>
      </c>
      <c r="E31" s="44"/>
      <c r="F31" s="43"/>
      <c r="G31" s="40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</row>
    <row r="32" spans="1:27">
      <c r="A32" s="45">
        <v>50599</v>
      </c>
      <c r="B32" s="45" t="s">
        <v>743</v>
      </c>
      <c r="C32" s="43"/>
      <c r="D32" s="43">
        <v>647</v>
      </c>
      <c r="E32" s="44"/>
      <c r="F32" s="43"/>
      <c r="G32" s="40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</row>
    <row r="33" spans="1:27">
      <c r="A33" s="45">
        <v>506</v>
      </c>
      <c r="B33" s="46" t="s">
        <v>744</v>
      </c>
      <c r="C33" s="43">
        <f>C34</f>
        <v>24401</v>
      </c>
      <c r="D33" s="43">
        <f>D34</f>
        <v>8779</v>
      </c>
      <c r="E33" s="44">
        <f>D33/C33-1</f>
        <v>-0.64021966312856</v>
      </c>
      <c r="F33" s="43"/>
      <c r="G33" s="40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</row>
    <row r="34" spans="1:27">
      <c r="A34" s="45">
        <v>50601</v>
      </c>
      <c r="B34" s="45" t="s">
        <v>745</v>
      </c>
      <c r="C34" s="43">
        <v>24401</v>
      </c>
      <c r="D34" s="43">
        <v>8779</v>
      </c>
      <c r="E34" s="44"/>
      <c r="F34" s="43"/>
      <c r="G34" s="40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</row>
    <row r="35" spans="1:27">
      <c r="A35" s="45">
        <v>507</v>
      </c>
      <c r="B35" s="46" t="s">
        <v>746</v>
      </c>
      <c r="C35" s="43">
        <f>C36+C37+C38</f>
        <v>154448</v>
      </c>
      <c r="D35" s="43">
        <f>D36+D37+D38</f>
        <v>134740</v>
      </c>
      <c r="E35" s="44">
        <f>D35/C35-1</f>
        <v>-0.127602817776857</v>
      </c>
      <c r="F35" s="43"/>
      <c r="G35" s="40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</row>
    <row r="36" spans="1:27">
      <c r="A36" s="45">
        <v>50701</v>
      </c>
      <c r="B36" s="45" t="s">
        <v>747</v>
      </c>
      <c r="C36" s="43">
        <v>10394</v>
      </c>
      <c r="D36" s="43">
        <v>4494</v>
      </c>
      <c r="E36" s="44"/>
      <c r="F36" s="43"/>
      <c r="G36" s="40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</row>
    <row r="37" spans="1:27">
      <c r="A37" s="45">
        <v>50702</v>
      </c>
      <c r="B37" s="45" t="s">
        <v>748</v>
      </c>
      <c r="C37" s="43">
        <v>60</v>
      </c>
      <c r="D37" s="43">
        <v>90</v>
      </c>
      <c r="E37" s="44"/>
      <c r="F37" s="43"/>
      <c r="G37" s="40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</row>
    <row r="38" spans="1:27">
      <c r="A38" s="45">
        <v>50799</v>
      </c>
      <c r="B38" s="45" t="s">
        <v>749</v>
      </c>
      <c r="C38" s="43">
        <v>143994</v>
      </c>
      <c r="D38" s="43">
        <f>28000+102156</f>
        <v>130156</v>
      </c>
      <c r="E38" s="44"/>
      <c r="F38" s="43"/>
      <c r="G38" s="40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</row>
    <row r="39" spans="1:27">
      <c r="A39" s="45">
        <v>509</v>
      </c>
      <c r="B39" s="46" t="s">
        <v>750</v>
      </c>
      <c r="C39" s="43">
        <f>SUM(C40:C44)</f>
        <v>52105</v>
      </c>
      <c r="D39" s="43">
        <f>SUM(D40:D44)</f>
        <v>55059</v>
      </c>
      <c r="E39" s="44">
        <f>D39/C39-1</f>
        <v>0.0566932156223012</v>
      </c>
      <c r="F39" s="43"/>
      <c r="G39" s="40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</row>
    <row r="40" spans="1:27">
      <c r="A40" s="45">
        <v>50901</v>
      </c>
      <c r="B40" s="45" t="s">
        <v>751</v>
      </c>
      <c r="C40" s="43">
        <v>27294</v>
      </c>
      <c r="D40" s="43">
        <v>23621</v>
      </c>
      <c r="E40" s="44"/>
      <c r="F40" s="43"/>
      <c r="G40" s="40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27">
      <c r="A41" s="45">
        <v>50902</v>
      </c>
      <c r="B41" s="45" t="s">
        <v>752</v>
      </c>
      <c r="C41" s="43">
        <v>119</v>
      </c>
      <c r="D41" s="43">
        <v>105</v>
      </c>
      <c r="E41" s="44"/>
      <c r="F41" s="43"/>
      <c r="G41" s="40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</row>
    <row r="42" spans="1:27">
      <c r="A42" s="45">
        <v>50903</v>
      </c>
      <c r="B42" s="45" t="s">
        <v>753</v>
      </c>
      <c r="C42" s="43">
        <v>20</v>
      </c>
      <c r="D42" s="43">
        <v>24</v>
      </c>
      <c r="E42" s="44"/>
      <c r="F42" s="43"/>
      <c r="G42" s="40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</row>
    <row r="43" spans="1:27">
      <c r="A43" s="45">
        <v>50905</v>
      </c>
      <c r="B43" s="45" t="s">
        <v>754</v>
      </c>
      <c r="C43" s="43">
        <v>969</v>
      </c>
      <c r="D43" s="43">
        <v>1071</v>
      </c>
      <c r="E43" s="44"/>
      <c r="F43" s="43"/>
      <c r="G43" s="40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</row>
    <row r="44" spans="1:27">
      <c r="A44" s="45">
        <v>50999</v>
      </c>
      <c r="B44" s="45" t="s">
        <v>755</v>
      </c>
      <c r="C44" s="43">
        <v>23703</v>
      </c>
      <c r="D44" s="43">
        <v>30238</v>
      </c>
      <c r="E44" s="44"/>
      <c r="F44" s="43"/>
      <c r="G44" s="40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</row>
    <row r="45" spans="1:27">
      <c r="A45" s="45">
        <v>510</v>
      </c>
      <c r="B45" s="46" t="s">
        <v>756</v>
      </c>
      <c r="C45" s="43">
        <v>100100</v>
      </c>
      <c r="D45" s="43">
        <v>124430</v>
      </c>
      <c r="E45" s="44">
        <f>D45/C45-1</f>
        <v>0.243056943056943</v>
      </c>
      <c r="F45" s="43"/>
      <c r="G45" s="40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>
      <c r="A46" s="45">
        <v>51002</v>
      </c>
      <c r="B46" s="45" t="s">
        <v>757</v>
      </c>
      <c r="C46" s="43">
        <v>100100</v>
      </c>
      <c r="D46" s="43">
        <v>124430</v>
      </c>
      <c r="E46" s="44"/>
      <c r="F46" s="43"/>
      <c r="G46" s="40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27">
      <c r="A47" s="45">
        <v>511</v>
      </c>
      <c r="B47" s="46" t="s">
        <v>758</v>
      </c>
      <c r="C47" s="43">
        <f>C48+C49</f>
        <v>26130</v>
      </c>
      <c r="D47" s="43">
        <f>D48+D49</f>
        <v>27634</v>
      </c>
      <c r="E47" s="44">
        <f>D47/C47-1</f>
        <v>0.0575583620359741</v>
      </c>
      <c r="F47" s="43"/>
      <c r="G47" s="40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</row>
    <row r="48" spans="1:27">
      <c r="A48" s="45">
        <v>51101</v>
      </c>
      <c r="B48" s="45" t="s">
        <v>759</v>
      </c>
      <c r="C48" s="43">
        <v>26000</v>
      </c>
      <c r="D48" s="43">
        <v>27500</v>
      </c>
      <c r="E48" s="44"/>
      <c r="F48" s="43"/>
      <c r="G48" s="40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</row>
    <row r="49" spans="1:27">
      <c r="A49" s="45">
        <v>51103</v>
      </c>
      <c r="B49" s="45" t="s">
        <v>760</v>
      </c>
      <c r="C49" s="43">
        <v>130</v>
      </c>
      <c r="D49" s="43">
        <v>134</v>
      </c>
      <c r="E49" s="44"/>
      <c r="F49" s="43"/>
      <c r="G49" s="40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</row>
    <row r="50" spans="1:27">
      <c r="A50" s="45">
        <v>514</v>
      </c>
      <c r="B50" s="46" t="s">
        <v>761</v>
      </c>
      <c r="C50" s="43">
        <f>C51+C52</f>
        <v>9600</v>
      </c>
      <c r="D50" s="43">
        <f>D51+D52</f>
        <v>9000</v>
      </c>
      <c r="E50" s="44">
        <f>D50/C50-1</f>
        <v>-0.0625</v>
      </c>
      <c r="F50" s="43"/>
      <c r="G50" s="40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</row>
    <row r="51" spans="1:27">
      <c r="A51" s="45">
        <v>51401</v>
      </c>
      <c r="B51" s="45" t="s">
        <v>762</v>
      </c>
      <c r="C51" s="43">
        <v>9000</v>
      </c>
      <c r="D51" s="43">
        <v>9000</v>
      </c>
      <c r="E51" s="44"/>
      <c r="F51" s="43"/>
      <c r="G51" s="40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</row>
    <row r="52" spans="1:27">
      <c r="A52" s="45">
        <v>51402</v>
      </c>
      <c r="B52" s="45" t="s">
        <v>763</v>
      </c>
      <c r="C52" s="43">
        <v>600</v>
      </c>
      <c r="D52" s="43"/>
      <c r="E52" s="44"/>
      <c r="F52" s="43"/>
      <c r="G52" s="40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</row>
    <row r="53" spans="1:27">
      <c r="A53" s="45">
        <v>599</v>
      </c>
      <c r="B53" s="46" t="s">
        <v>609</v>
      </c>
      <c r="C53" s="43">
        <f>C54+C55</f>
        <v>10213</v>
      </c>
      <c r="D53" s="43">
        <f>D54+D55</f>
        <v>21131</v>
      </c>
      <c r="E53" s="44">
        <f>D53/C53-1</f>
        <v>1.06902966807011</v>
      </c>
      <c r="F53" s="43"/>
      <c r="G53" s="40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</row>
    <row r="54" spans="1:27">
      <c r="A54" s="45">
        <v>59908</v>
      </c>
      <c r="B54" s="56" t="s">
        <v>764</v>
      </c>
      <c r="C54" s="43">
        <v>8513</v>
      </c>
      <c r="D54" s="43">
        <v>19316</v>
      </c>
      <c r="E54" s="44"/>
      <c r="F54" s="43"/>
      <c r="G54" s="40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>
      <c r="A55" s="45">
        <v>59999</v>
      </c>
      <c r="B55" s="45" t="s">
        <v>559</v>
      </c>
      <c r="C55" s="43">
        <v>1700</v>
      </c>
      <c r="D55" s="43">
        <v>1815</v>
      </c>
      <c r="E55" s="44"/>
      <c r="F55" s="43"/>
      <c r="G55" s="40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</row>
    <row r="56" spans="1:27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</row>
    <row r="57" spans="1:27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</row>
    <row r="58" spans="1:27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</row>
    <row r="59" spans="1:27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</row>
    <row r="60" spans="1:27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</row>
    <row r="61" spans="1:27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</row>
    <row r="62" spans="1:27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</row>
    <row r="63" spans="1:27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</row>
    <row r="64" spans="1:27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</row>
    <row r="65" spans="1:27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</row>
    <row r="66" spans="1:27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</row>
    <row r="67" spans="1:27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</row>
    <row r="68" spans="1:27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</row>
    <row r="69" spans="1:27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</row>
    <row r="70" spans="1:27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</row>
    <row r="71" spans="1:27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</row>
    <row r="72" spans="1:27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</row>
    <row r="73" spans="1:27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</row>
    <row r="74" spans="1:27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</row>
    <row r="75" spans="1:27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</row>
    <row r="76" spans="1:27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</row>
    <row r="77" spans="1:27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</row>
    <row r="78" spans="1:27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spans="1:27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</row>
    <row r="80" spans="1:27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</row>
    <row r="81" spans="1:27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</row>
    <row r="82" spans="1:27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</row>
    <row r="83" spans="1:27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</row>
    <row r="84" spans="1:27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</row>
    <row r="85" spans="1:27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</row>
    <row r="86" spans="1:27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</row>
    <row r="87" spans="1:27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</row>
    <row r="88" spans="1:27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</row>
    <row r="89" spans="1:27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</row>
    <row r="90" spans="1:27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</row>
    <row r="91" spans="1:27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</row>
    <row r="92" spans="1:27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</row>
    <row r="93" spans="1:27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</row>
    <row r="94" spans="1:27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</row>
    <row r="95" spans="1:27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</row>
    <row r="96" spans="1:27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</row>
    <row r="97" spans="1:27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</row>
    <row r="98" spans="1:27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</row>
    <row r="99" spans="1:27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27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</row>
    <row r="101" spans="1:27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</row>
    <row r="102" spans="1:27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</row>
    <row r="103" spans="1:27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</row>
    <row r="104" spans="1:27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</row>
    <row r="105" spans="1:27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</row>
    <row r="106" spans="1:27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27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</row>
    <row r="109" spans="1:27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</row>
    <row r="110" spans="1:27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</row>
    <row r="111" spans="1:27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</row>
    <row r="112" spans="1:27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</row>
    <row r="113" spans="1:27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</row>
    <row r="114" spans="1:27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</row>
    <row r="115" spans="1:27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</row>
    <row r="116" spans="1:27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</row>
    <row r="117" spans="1:27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</row>
    <row r="118" spans="1:27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</row>
    <row r="119" spans="1:27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</row>
    <row r="120" spans="1:27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</row>
    <row r="121" spans="1:27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</row>
    <row r="122" spans="1:27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</row>
    <row r="123" spans="1:27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</row>
    <row r="124" spans="1:27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</row>
    <row r="125" spans="1:27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</row>
    <row r="126" spans="1:27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</row>
    <row r="127" spans="1:27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</row>
    <row r="128" spans="1:27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</row>
    <row r="129" spans="1:27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</row>
    <row r="130" spans="1:27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</row>
    <row r="131" spans="1:27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</row>
    <row r="132" spans="1:27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</row>
    <row r="133" spans="1:27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</row>
    <row r="134" spans="1:27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</row>
    <row r="135" spans="1:27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</row>
    <row r="136" spans="1:27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</row>
    <row r="137" spans="1:27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</row>
    <row r="138" spans="1:27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</row>
    <row r="139" spans="1:27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</row>
    <row r="140" spans="1:27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</row>
    <row r="141" spans="1:27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</row>
    <row r="142" spans="1:27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</row>
    <row r="143" spans="1:27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</row>
    <row r="144" spans="1:27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</row>
    <row r="145" spans="1:27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</row>
    <row r="146" spans="1:27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</row>
    <row r="147" spans="1:27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</row>
    <row r="148" spans="1:27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</row>
    <row r="149" spans="1:27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</row>
    <row r="150" spans="1:27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</row>
    <row r="151" spans="1:27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</row>
    <row r="152" spans="1:27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</row>
    <row r="153" spans="1:27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</row>
    <row r="154" spans="1:27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</row>
    <row r="155" spans="1:27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</row>
    <row r="156" spans="1:27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</row>
    <row r="157" spans="1:27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</row>
    <row r="158" spans="1:27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</row>
    <row r="159" spans="1:27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</row>
    <row r="160" spans="1:27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</row>
    <row r="161" spans="1:27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</row>
    <row r="162" spans="1:27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</row>
    <row r="163" spans="1:27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</row>
    <row r="164" spans="1:27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</row>
    <row r="165" spans="1:27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</row>
    <row r="166" spans="1:27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</row>
    <row r="167" spans="1:27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</row>
    <row r="168" spans="1:27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</row>
    <row r="169" spans="1:27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</row>
    <row r="170" spans="1:27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</row>
    <row r="171" spans="1:27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</row>
    <row r="172" spans="1:27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</row>
    <row r="173" spans="1:27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</row>
    <row r="174" spans="1:27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</row>
    <row r="175" spans="1:27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</row>
    <row r="176" spans="1:27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</row>
    <row r="177" spans="1:27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</row>
    <row r="178" spans="1:27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</row>
    <row r="179" spans="1:27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</row>
    <row r="180" spans="1:27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</row>
    <row r="181" spans="1:27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</row>
    <row r="182" spans="1:27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</row>
    <row r="183" spans="1:27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</row>
    <row r="184" spans="1:27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</row>
    <row r="185" spans="1:27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</row>
    <row r="186" spans="1:27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</row>
    <row r="187" spans="1:27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</row>
    <row r="188" spans="1:27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</row>
    <row r="189" spans="1:27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</row>
    <row r="190" spans="1:27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</row>
    <row r="191" spans="1:27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</row>
    <row r="192" spans="1:27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</row>
    <row r="193" spans="1:27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</row>
    <row r="194" spans="1:27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</row>
    <row r="195" spans="1:27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</row>
    <row r="196" spans="1:27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</row>
    <row r="197" spans="1:27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</row>
    <row r="198" spans="1:27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</row>
    <row r="199" spans="1:27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</row>
    <row r="200" spans="1:27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</row>
    <row r="201" spans="1:27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</row>
  </sheetData>
  <mergeCells count="2">
    <mergeCell ref="A2:F2"/>
    <mergeCell ref="E3:F3"/>
  </mergeCells>
  <pageMargins left="0.62992125984252" right="0.62992125984252" top="0.748031496062992" bottom="0.748031496062992" header="0.31496062992126" footer="0.511811023622047"/>
  <pageSetup paperSize="9" firstPageNumber="41" orientation="portrait" useFirstPageNumber="1"/>
  <headerFooter>
    <oddFooter>&amp;C&amp;11&amp;P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11"/>
  <sheetViews>
    <sheetView workbookViewId="0">
      <selection activeCell="G1" sqref="G$1:G$1048576"/>
    </sheetView>
  </sheetViews>
  <sheetFormatPr defaultColWidth="8.75" defaultRowHeight="15.6"/>
  <cols>
    <col min="1" max="1" width="8.5" customWidth="1"/>
    <col min="2" max="2" width="36.875" customWidth="1"/>
    <col min="3" max="3" width="9.625" customWidth="1"/>
    <col min="4" max="4" width="9.125" customWidth="1"/>
    <col min="5" max="5" width="6.875" customWidth="1"/>
    <col min="6" max="6" width="15.25" customWidth="1"/>
    <col min="7" max="7" width="6.875" customWidth="1"/>
    <col min="8" max="26" width="8.875" customWidth="1"/>
  </cols>
  <sheetData>
    <row r="1" spans="1:26">
      <c r="A1" s="47" t="s">
        <v>765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ht="30.75" customHeight="1" spans="1:26">
      <c r="A2" s="48" t="s">
        <v>766</v>
      </c>
      <c r="B2" s="48"/>
      <c r="C2" s="48"/>
      <c r="D2" s="48"/>
      <c r="E2" s="48"/>
      <c r="F2" s="48"/>
      <c r="G2" s="49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>
      <c r="A3" s="40"/>
      <c r="B3" s="40"/>
      <c r="C3" s="40"/>
      <c r="D3" s="40"/>
      <c r="E3" s="40"/>
      <c r="F3" s="50" t="s">
        <v>2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ht="28.5" customHeight="1" spans="1:26">
      <c r="A4" s="43" t="s">
        <v>61</v>
      </c>
      <c r="B4" s="43" t="s">
        <v>638</v>
      </c>
      <c r="C4" s="51" t="s">
        <v>639</v>
      </c>
      <c r="D4" s="51" t="s">
        <v>631</v>
      </c>
      <c r="E4" s="51" t="s">
        <v>9</v>
      </c>
      <c r="F4" s="51" t="s">
        <v>10</v>
      </c>
      <c r="G4" s="51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ht="47.25" customHeight="1" spans="1:26">
      <c r="A5" s="43"/>
      <c r="B5" s="52" t="s">
        <v>63</v>
      </c>
      <c r="C5" s="43">
        <v>809809</v>
      </c>
      <c r="D5" s="43">
        <v>781324</v>
      </c>
      <c r="E5" s="44">
        <f>D5/C5-1</f>
        <v>-0.0351749610093244</v>
      </c>
      <c r="F5" s="53" t="s">
        <v>767</v>
      </c>
      <c r="G5" s="43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>
      <c r="A6" s="45">
        <v>201</v>
      </c>
      <c r="B6" s="46" t="s">
        <v>64</v>
      </c>
      <c r="C6" s="43">
        <v>64828</v>
      </c>
      <c r="D6" s="43">
        <v>67978</v>
      </c>
      <c r="E6" s="44">
        <f>D6/C6-1</f>
        <v>0.0485901153822423</v>
      </c>
      <c r="F6" s="53" t="s">
        <v>768</v>
      </c>
      <c r="G6" s="43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>
      <c r="A7" s="45">
        <v>20101</v>
      </c>
      <c r="B7" s="46" t="s">
        <v>66</v>
      </c>
      <c r="C7" s="43">
        <v>1514</v>
      </c>
      <c r="D7" s="43">
        <v>1758</v>
      </c>
      <c r="E7" s="44"/>
      <c r="F7" s="53"/>
      <c r="G7" s="43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>
      <c r="A8" s="45">
        <v>2010101</v>
      </c>
      <c r="B8" s="45" t="s">
        <v>67</v>
      </c>
      <c r="C8" s="43">
        <v>1177</v>
      </c>
      <c r="D8" s="43">
        <v>1317</v>
      </c>
      <c r="E8" s="44"/>
      <c r="F8" s="53"/>
      <c r="G8" s="43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>
      <c r="A9" s="45">
        <v>2010104</v>
      </c>
      <c r="B9" s="45" t="s">
        <v>69</v>
      </c>
      <c r="C9" s="43">
        <v>169</v>
      </c>
      <c r="D9" s="43">
        <v>176</v>
      </c>
      <c r="E9" s="44"/>
      <c r="F9" s="53"/>
      <c r="G9" s="43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>
      <c r="A10" s="45">
        <v>2010106</v>
      </c>
      <c r="B10" s="45" t="s">
        <v>70</v>
      </c>
      <c r="C10" s="43">
        <v>30</v>
      </c>
      <c r="D10" s="43"/>
      <c r="E10" s="44"/>
      <c r="F10" s="53"/>
      <c r="G10" s="43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>
      <c r="A11" s="45">
        <v>2010108</v>
      </c>
      <c r="B11" s="45" t="s">
        <v>71</v>
      </c>
      <c r="C11" s="43">
        <v>79</v>
      </c>
      <c r="D11" s="43">
        <v>109</v>
      </c>
      <c r="E11" s="44"/>
      <c r="F11" s="53"/>
      <c r="G11" s="43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>
      <c r="A12" s="45">
        <v>2010150</v>
      </c>
      <c r="B12" s="45" t="s">
        <v>83</v>
      </c>
      <c r="C12" s="43">
        <v>4</v>
      </c>
      <c r="D12" s="43">
        <v>69</v>
      </c>
      <c r="E12" s="44"/>
      <c r="F12" s="53"/>
      <c r="G12" s="43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>
      <c r="A13" s="45">
        <v>2010199</v>
      </c>
      <c r="B13" s="45" t="s">
        <v>72</v>
      </c>
      <c r="C13" s="43">
        <v>55</v>
      </c>
      <c r="D13" s="43">
        <v>87</v>
      </c>
      <c r="E13" s="44"/>
      <c r="F13" s="53"/>
      <c r="G13" s="43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>
      <c r="A14" s="45">
        <v>20102</v>
      </c>
      <c r="B14" s="46" t="s">
        <v>73</v>
      </c>
      <c r="C14" s="43">
        <v>1074</v>
      </c>
      <c r="D14" s="43">
        <v>1009</v>
      </c>
      <c r="E14" s="44"/>
      <c r="F14" s="53"/>
      <c r="G14" s="43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>
      <c r="A15" s="45">
        <v>2010201</v>
      </c>
      <c r="B15" s="45" t="s">
        <v>67</v>
      </c>
      <c r="C15" s="43">
        <v>743</v>
      </c>
      <c r="D15" s="43">
        <v>653</v>
      </c>
      <c r="E15" s="44"/>
      <c r="F15" s="53"/>
      <c r="G15" s="43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>
      <c r="A16" s="45">
        <v>2010202</v>
      </c>
      <c r="B16" s="45" t="s">
        <v>68</v>
      </c>
      <c r="C16" s="43">
        <v>48</v>
      </c>
      <c r="D16" s="43">
        <v>58</v>
      </c>
      <c r="E16" s="44"/>
      <c r="F16" s="53"/>
      <c r="G16" s="43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>
      <c r="A17" s="45">
        <v>2010204</v>
      </c>
      <c r="B17" s="45" t="s">
        <v>74</v>
      </c>
      <c r="C17" s="43">
        <v>142</v>
      </c>
      <c r="D17" s="43">
        <v>135</v>
      </c>
      <c r="E17" s="44"/>
      <c r="F17" s="53"/>
      <c r="G17" s="43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>
      <c r="A18" s="45">
        <v>2010205</v>
      </c>
      <c r="B18" s="45" t="s">
        <v>75</v>
      </c>
      <c r="C18" s="43">
        <v>60</v>
      </c>
      <c r="D18" s="43">
        <v>78</v>
      </c>
      <c r="E18" s="44"/>
      <c r="F18" s="53"/>
      <c r="G18" s="43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>
      <c r="A19" s="45">
        <v>2010206</v>
      </c>
      <c r="B19" s="45" t="s">
        <v>76</v>
      </c>
      <c r="C19" s="43">
        <v>40</v>
      </c>
      <c r="D19" s="43">
        <v>36</v>
      </c>
      <c r="E19" s="44"/>
      <c r="F19" s="53"/>
      <c r="G19" s="43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>
      <c r="A20" s="45">
        <v>2010299</v>
      </c>
      <c r="B20" s="45" t="s">
        <v>77</v>
      </c>
      <c r="C20" s="43">
        <v>41</v>
      </c>
      <c r="D20" s="43">
        <v>49</v>
      </c>
      <c r="E20" s="44"/>
      <c r="F20" s="53"/>
      <c r="G20" s="43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>
      <c r="A21" s="45">
        <v>20103</v>
      </c>
      <c r="B21" s="46" t="s">
        <v>642</v>
      </c>
      <c r="C21" s="43">
        <v>17116</v>
      </c>
      <c r="D21" s="43">
        <v>15291</v>
      </c>
      <c r="E21" s="44"/>
      <c r="F21" s="53"/>
      <c r="G21" s="43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>
      <c r="A22" s="45">
        <v>2010301</v>
      </c>
      <c r="B22" s="45" t="s">
        <v>67</v>
      </c>
      <c r="C22" s="43">
        <v>6050</v>
      </c>
      <c r="D22" s="43">
        <v>5903</v>
      </c>
      <c r="E22" s="44"/>
      <c r="F22" s="53"/>
      <c r="G22" s="43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>
      <c r="A23" s="45">
        <v>2010302</v>
      </c>
      <c r="B23" s="45" t="s">
        <v>68</v>
      </c>
      <c r="C23" s="43">
        <v>5414</v>
      </c>
      <c r="D23" s="43">
        <v>6804</v>
      </c>
      <c r="E23" s="44"/>
      <c r="F23" s="53"/>
      <c r="G23" s="43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>
      <c r="A24" s="45">
        <v>2010303</v>
      </c>
      <c r="B24" s="45" t="s">
        <v>79</v>
      </c>
      <c r="C24" s="43">
        <v>73</v>
      </c>
      <c r="D24" s="43">
        <v>83</v>
      </c>
      <c r="E24" s="44"/>
      <c r="F24" s="53"/>
      <c r="G24" s="43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>
      <c r="A25" s="45">
        <v>2010304</v>
      </c>
      <c r="B25" s="45" t="s">
        <v>80</v>
      </c>
      <c r="C25" s="43"/>
      <c r="D25" s="43">
        <v>34</v>
      </c>
      <c r="E25" s="44"/>
      <c r="F25" s="53"/>
      <c r="G25" s="43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>
      <c r="A26" s="45">
        <v>2010305</v>
      </c>
      <c r="B26" s="45" t="s">
        <v>81</v>
      </c>
      <c r="C26" s="43">
        <v>852</v>
      </c>
      <c r="D26" s="43">
        <v>9</v>
      </c>
      <c r="E26" s="44"/>
      <c r="F26" s="53"/>
      <c r="G26" s="43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>
      <c r="A27" s="45">
        <v>2010308</v>
      </c>
      <c r="B27" s="45" t="s">
        <v>82</v>
      </c>
      <c r="C27" s="43">
        <v>103</v>
      </c>
      <c r="D27" s="43">
        <v>91</v>
      </c>
      <c r="E27" s="44"/>
      <c r="F27" s="53"/>
      <c r="G27" s="43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>
      <c r="A28" s="45">
        <v>2010350</v>
      </c>
      <c r="B28" s="45" t="s">
        <v>83</v>
      </c>
      <c r="C28" s="43">
        <v>784</v>
      </c>
      <c r="D28" s="43">
        <v>615</v>
      </c>
      <c r="E28" s="44"/>
      <c r="F28" s="53"/>
      <c r="G28" s="43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>
      <c r="A29" s="45">
        <v>2010399</v>
      </c>
      <c r="B29" s="45" t="s">
        <v>643</v>
      </c>
      <c r="C29" s="43">
        <v>3840</v>
      </c>
      <c r="D29" s="43">
        <v>1752</v>
      </c>
      <c r="E29" s="44"/>
      <c r="F29" s="53"/>
      <c r="G29" s="43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>
      <c r="A30" s="45">
        <v>20104</v>
      </c>
      <c r="B30" s="46" t="s">
        <v>85</v>
      </c>
      <c r="C30" s="43">
        <v>1551</v>
      </c>
      <c r="D30" s="43">
        <v>1827</v>
      </c>
      <c r="E30" s="44"/>
      <c r="F30" s="53"/>
      <c r="G30" s="43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>
      <c r="A31" s="45">
        <v>2010401</v>
      </c>
      <c r="B31" s="45" t="s">
        <v>67</v>
      </c>
      <c r="C31" s="43">
        <v>853</v>
      </c>
      <c r="D31" s="43">
        <v>715</v>
      </c>
      <c r="E31" s="44"/>
      <c r="F31" s="53"/>
      <c r="G31" s="43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>
      <c r="A32" s="45">
        <v>2010402</v>
      </c>
      <c r="B32" s="45" t="s">
        <v>68</v>
      </c>
      <c r="C32" s="43">
        <v>35</v>
      </c>
      <c r="D32" s="43">
        <v>364</v>
      </c>
      <c r="E32" s="44"/>
      <c r="F32" s="53"/>
      <c r="G32" s="43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>
      <c r="A33" s="45">
        <v>2010404</v>
      </c>
      <c r="B33" s="45" t="s">
        <v>644</v>
      </c>
      <c r="C33" s="43"/>
      <c r="D33" s="43">
        <v>158</v>
      </c>
      <c r="E33" s="44"/>
      <c r="F33" s="53"/>
      <c r="G33" s="43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>
      <c r="A34" s="45">
        <v>2010405</v>
      </c>
      <c r="B34" s="45" t="s">
        <v>86</v>
      </c>
      <c r="C34" s="43">
        <v>15</v>
      </c>
      <c r="D34" s="43">
        <v>13</v>
      </c>
      <c r="E34" s="44"/>
      <c r="F34" s="53"/>
      <c r="G34" s="43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>
      <c r="A35" s="45">
        <v>2010408</v>
      </c>
      <c r="B35" s="45" t="s">
        <v>88</v>
      </c>
      <c r="C35" s="43">
        <v>45</v>
      </c>
      <c r="D35" s="43">
        <v>25</v>
      </c>
      <c r="E35" s="44"/>
      <c r="F35" s="53"/>
      <c r="G35" s="43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>
      <c r="A36" s="45">
        <v>2010409</v>
      </c>
      <c r="B36" s="45" t="s">
        <v>89</v>
      </c>
      <c r="C36" s="43">
        <v>16</v>
      </c>
      <c r="D36" s="43"/>
      <c r="E36" s="44"/>
      <c r="F36" s="53"/>
      <c r="G36" s="43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>
      <c r="A37" s="45">
        <v>2010450</v>
      </c>
      <c r="B37" s="45" t="s">
        <v>83</v>
      </c>
      <c r="C37" s="43">
        <v>195</v>
      </c>
      <c r="D37" s="43">
        <v>210</v>
      </c>
      <c r="E37" s="44"/>
      <c r="F37" s="53"/>
      <c r="G37" s="43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>
      <c r="A38" s="45">
        <v>2010499</v>
      </c>
      <c r="B38" s="45" t="s">
        <v>90</v>
      </c>
      <c r="C38" s="43">
        <v>392</v>
      </c>
      <c r="D38" s="43">
        <v>342</v>
      </c>
      <c r="E38" s="44"/>
      <c r="F38" s="53"/>
      <c r="G38" s="43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>
      <c r="A39" s="45">
        <v>20105</v>
      </c>
      <c r="B39" s="46" t="s">
        <v>91</v>
      </c>
      <c r="C39" s="43">
        <v>1026</v>
      </c>
      <c r="D39" s="43">
        <v>1131</v>
      </c>
      <c r="E39" s="44"/>
      <c r="F39" s="53"/>
      <c r="G39" s="43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>
      <c r="A40" s="45">
        <v>2010501</v>
      </c>
      <c r="B40" s="45" t="s">
        <v>67</v>
      </c>
      <c r="C40" s="43">
        <v>172</v>
      </c>
      <c r="D40" s="43">
        <v>226</v>
      </c>
      <c r="E40" s="44"/>
      <c r="F40" s="53"/>
      <c r="G40" s="43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>
      <c r="A41" s="45">
        <v>2010505</v>
      </c>
      <c r="B41" s="45" t="s">
        <v>92</v>
      </c>
      <c r="C41" s="43">
        <v>249</v>
      </c>
      <c r="D41" s="43">
        <v>275</v>
      </c>
      <c r="E41" s="44"/>
      <c r="F41" s="53"/>
      <c r="G41" s="43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>
      <c r="A42" s="45">
        <v>2010507</v>
      </c>
      <c r="B42" s="45" t="s">
        <v>93</v>
      </c>
      <c r="C42" s="43">
        <v>349</v>
      </c>
      <c r="D42" s="43">
        <v>418</v>
      </c>
      <c r="E42" s="44"/>
      <c r="F42" s="53"/>
      <c r="G42" s="43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>
      <c r="A43" s="45">
        <v>2010508</v>
      </c>
      <c r="B43" s="45" t="s">
        <v>94</v>
      </c>
      <c r="C43" s="43">
        <v>77</v>
      </c>
      <c r="D43" s="43">
        <v>66</v>
      </c>
      <c r="E43" s="44"/>
      <c r="F43" s="53"/>
      <c r="G43" s="43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>
      <c r="A44" s="45">
        <v>2010550</v>
      </c>
      <c r="B44" s="45" t="s">
        <v>83</v>
      </c>
      <c r="C44" s="43">
        <v>164</v>
      </c>
      <c r="D44" s="43">
        <v>146</v>
      </c>
      <c r="E44" s="44"/>
      <c r="F44" s="53"/>
      <c r="G44" s="4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>
      <c r="A45" s="45">
        <v>2010599</v>
      </c>
      <c r="B45" s="45" t="s">
        <v>95</v>
      </c>
      <c r="C45" s="43">
        <v>15</v>
      </c>
      <c r="D45" s="43"/>
      <c r="E45" s="44"/>
      <c r="F45" s="53"/>
      <c r="G45" s="43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>
      <c r="A46" s="45">
        <v>20106</v>
      </c>
      <c r="B46" s="46" t="s">
        <v>96</v>
      </c>
      <c r="C46" s="43">
        <v>5025</v>
      </c>
      <c r="D46" s="43">
        <v>4229</v>
      </c>
      <c r="E46" s="44"/>
      <c r="F46" s="53"/>
      <c r="G46" s="43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>
      <c r="A47" s="45">
        <v>2010601</v>
      </c>
      <c r="B47" s="45" t="s">
        <v>67</v>
      </c>
      <c r="C47" s="43">
        <v>2975</v>
      </c>
      <c r="D47" s="43">
        <v>2429</v>
      </c>
      <c r="E47" s="44"/>
      <c r="F47" s="53"/>
      <c r="G47" s="43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>
      <c r="A48" s="45">
        <v>2010602</v>
      </c>
      <c r="B48" s="45" t="s">
        <v>68</v>
      </c>
      <c r="C48" s="43">
        <v>999</v>
      </c>
      <c r="D48" s="43">
        <v>852</v>
      </c>
      <c r="E48" s="44"/>
      <c r="F48" s="53"/>
      <c r="G48" s="43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>
      <c r="A49" s="45">
        <v>2010604</v>
      </c>
      <c r="B49" s="45" t="s">
        <v>97</v>
      </c>
      <c r="C49" s="43">
        <v>19</v>
      </c>
      <c r="D49" s="43">
        <v>20</v>
      </c>
      <c r="E49" s="44"/>
      <c r="F49" s="53"/>
      <c r="G49" s="43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>
      <c r="A50" s="45">
        <v>2010605</v>
      </c>
      <c r="B50" s="45" t="s">
        <v>98</v>
      </c>
      <c r="C50" s="43">
        <v>30</v>
      </c>
      <c r="D50" s="43">
        <v>19</v>
      </c>
      <c r="E50" s="44"/>
      <c r="F50" s="53"/>
      <c r="G50" s="43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>
      <c r="A51" s="45">
        <v>2010607</v>
      </c>
      <c r="B51" s="45" t="s">
        <v>99</v>
      </c>
      <c r="C51" s="43">
        <v>286</v>
      </c>
      <c r="D51" s="43">
        <v>475</v>
      </c>
      <c r="E51" s="44"/>
      <c r="F51" s="53"/>
      <c r="G51" s="43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>
      <c r="A52" s="45">
        <v>2010608</v>
      </c>
      <c r="B52" s="45" t="s">
        <v>100</v>
      </c>
      <c r="C52" s="43">
        <v>155</v>
      </c>
      <c r="D52" s="43"/>
      <c r="E52" s="44"/>
      <c r="F52" s="53"/>
      <c r="G52" s="43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>
      <c r="A53" s="45">
        <v>2010650</v>
      </c>
      <c r="B53" s="45" t="s">
        <v>83</v>
      </c>
      <c r="C53" s="43">
        <v>321</v>
      </c>
      <c r="D53" s="43">
        <v>139</v>
      </c>
      <c r="E53" s="44"/>
      <c r="F53" s="53"/>
      <c r="G53" s="43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>
      <c r="A54" s="45">
        <v>2010699</v>
      </c>
      <c r="B54" s="45" t="s">
        <v>101</v>
      </c>
      <c r="C54" s="43">
        <v>240</v>
      </c>
      <c r="D54" s="43">
        <v>295</v>
      </c>
      <c r="E54" s="44"/>
      <c r="F54" s="53"/>
      <c r="G54" s="43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>
      <c r="A55" s="45">
        <v>20107</v>
      </c>
      <c r="B55" s="46" t="s">
        <v>102</v>
      </c>
      <c r="C55" s="43">
        <v>6110</v>
      </c>
      <c r="D55" s="43">
        <v>5557</v>
      </c>
      <c r="E55" s="44"/>
      <c r="F55" s="53"/>
      <c r="G55" s="43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>
      <c r="A56" s="45">
        <v>2010707</v>
      </c>
      <c r="B56" s="45" t="s">
        <v>106</v>
      </c>
      <c r="C56" s="43">
        <v>110</v>
      </c>
      <c r="D56" s="43">
        <v>30</v>
      </c>
      <c r="E56" s="44"/>
      <c r="F56" s="53"/>
      <c r="G56" s="43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>
      <c r="A57" s="45">
        <v>2010799</v>
      </c>
      <c r="B57" s="45" t="s">
        <v>108</v>
      </c>
      <c r="C57" s="43">
        <v>6000</v>
      </c>
      <c r="D57" s="43">
        <v>5527</v>
      </c>
      <c r="E57" s="44"/>
      <c r="F57" s="53"/>
      <c r="G57" s="43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>
      <c r="A58" s="45">
        <v>20108</v>
      </c>
      <c r="B58" s="46" t="s">
        <v>109</v>
      </c>
      <c r="C58" s="43">
        <v>839</v>
      </c>
      <c r="D58" s="43">
        <v>934</v>
      </c>
      <c r="E58" s="44"/>
      <c r="F58" s="53"/>
      <c r="G58" s="43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>
      <c r="A59" s="45">
        <v>2010801</v>
      </c>
      <c r="B59" s="45" t="s">
        <v>67</v>
      </c>
      <c r="C59" s="43">
        <v>504</v>
      </c>
      <c r="D59" s="43">
        <v>458</v>
      </c>
      <c r="E59" s="44"/>
      <c r="F59" s="53"/>
      <c r="G59" s="43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>
      <c r="A60" s="45">
        <v>2010804</v>
      </c>
      <c r="B60" s="45" t="s">
        <v>110</v>
      </c>
      <c r="C60" s="43">
        <v>84</v>
      </c>
      <c r="D60" s="43">
        <v>213</v>
      </c>
      <c r="E60" s="44"/>
      <c r="F60" s="53"/>
      <c r="G60" s="43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>
      <c r="A61" s="45">
        <v>2010805</v>
      </c>
      <c r="B61" s="45" t="s">
        <v>111</v>
      </c>
      <c r="C61" s="43">
        <v>14</v>
      </c>
      <c r="D61" s="43">
        <v>11</v>
      </c>
      <c r="E61" s="44"/>
      <c r="F61" s="53"/>
      <c r="G61" s="43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>
      <c r="A62" s="45">
        <v>2010806</v>
      </c>
      <c r="B62" s="45" t="s">
        <v>99</v>
      </c>
      <c r="C62" s="43">
        <v>1</v>
      </c>
      <c r="D62" s="43">
        <v>1</v>
      </c>
      <c r="E62" s="44"/>
      <c r="F62" s="53"/>
      <c r="G62" s="43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>
      <c r="A63" s="45">
        <v>2010850</v>
      </c>
      <c r="B63" s="45" t="s">
        <v>83</v>
      </c>
      <c r="C63" s="43">
        <v>226</v>
      </c>
      <c r="D63" s="43">
        <v>249</v>
      </c>
      <c r="E63" s="44"/>
      <c r="F63" s="53"/>
      <c r="G63" s="43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>
      <c r="A64" s="45">
        <v>2010899</v>
      </c>
      <c r="B64" s="45" t="s">
        <v>112</v>
      </c>
      <c r="C64" s="43">
        <v>10</v>
      </c>
      <c r="D64" s="43">
        <v>2</v>
      </c>
      <c r="E64" s="44"/>
      <c r="F64" s="53"/>
      <c r="G64" s="43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>
      <c r="A65" s="45">
        <v>20109</v>
      </c>
      <c r="B65" s="46" t="s">
        <v>113</v>
      </c>
      <c r="C65" s="43">
        <v>403</v>
      </c>
      <c r="D65" s="43">
        <v>720</v>
      </c>
      <c r="E65" s="44"/>
      <c r="F65" s="53"/>
      <c r="G65" s="43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>
      <c r="A66" s="45">
        <v>2010902</v>
      </c>
      <c r="B66" s="45" t="s">
        <v>68</v>
      </c>
      <c r="C66" s="43"/>
      <c r="D66" s="43">
        <v>10</v>
      </c>
      <c r="E66" s="44"/>
      <c r="F66" s="53"/>
      <c r="G66" s="43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>
      <c r="A67" s="45">
        <v>2010912</v>
      </c>
      <c r="B67" s="45" t="s">
        <v>114</v>
      </c>
      <c r="C67" s="43">
        <v>242</v>
      </c>
      <c r="D67" s="43">
        <v>13</v>
      </c>
      <c r="E67" s="44"/>
      <c r="F67" s="53"/>
      <c r="G67" s="43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>
      <c r="A68" s="45">
        <v>2010950</v>
      </c>
      <c r="B68" s="45" t="s">
        <v>83</v>
      </c>
      <c r="C68" s="43">
        <v>161</v>
      </c>
      <c r="D68" s="43">
        <v>117</v>
      </c>
      <c r="E68" s="44"/>
      <c r="F68" s="53"/>
      <c r="G68" s="43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>
      <c r="A69" s="45">
        <v>2010999</v>
      </c>
      <c r="B69" s="45" t="s">
        <v>645</v>
      </c>
      <c r="C69" s="43"/>
      <c r="D69" s="43">
        <v>580</v>
      </c>
      <c r="E69" s="44"/>
      <c r="F69" s="53"/>
      <c r="G69" s="43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>
      <c r="A70" s="45">
        <v>20110</v>
      </c>
      <c r="B70" s="46" t="s">
        <v>115</v>
      </c>
      <c r="C70" s="43">
        <v>1790</v>
      </c>
      <c r="D70" s="43">
        <v>2103</v>
      </c>
      <c r="E70" s="44"/>
      <c r="F70" s="53"/>
      <c r="G70" s="43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>
      <c r="A71" s="45">
        <v>2011001</v>
      </c>
      <c r="B71" s="45" t="s">
        <v>67</v>
      </c>
      <c r="C71" s="43">
        <v>280</v>
      </c>
      <c r="D71" s="43">
        <v>343</v>
      </c>
      <c r="E71" s="44"/>
      <c r="F71" s="53"/>
      <c r="G71" s="43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>
      <c r="A72" s="45">
        <v>2011002</v>
      </c>
      <c r="B72" s="45" t="s">
        <v>68</v>
      </c>
      <c r="C72" s="43">
        <v>130</v>
      </c>
      <c r="D72" s="43">
        <v>90</v>
      </c>
      <c r="E72" s="44"/>
      <c r="F72" s="53"/>
      <c r="G72" s="43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>
      <c r="A73" s="45">
        <v>2011050</v>
      </c>
      <c r="B73" s="45" t="s">
        <v>83</v>
      </c>
      <c r="C73" s="43">
        <v>220</v>
      </c>
      <c r="D73" s="43">
        <v>311</v>
      </c>
      <c r="E73" s="44"/>
      <c r="F73" s="53"/>
      <c r="G73" s="43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>
      <c r="A74" s="45">
        <v>2011099</v>
      </c>
      <c r="B74" s="45" t="s">
        <v>118</v>
      </c>
      <c r="C74" s="43">
        <v>1160</v>
      </c>
      <c r="D74" s="43">
        <v>1359</v>
      </c>
      <c r="E74" s="44"/>
      <c r="F74" s="53"/>
      <c r="G74" s="43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>
      <c r="A75" s="45">
        <v>20111</v>
      </c>
      <c r="B75" s="46" t="s">
        <v>119</v>
      </c>
      <c r="C75" s="43">
        <v>3657</v>
      </c>
      <c r="D75" s="43">
        <v>3420</v>
      </c>
      <c r="E75" s="44"/>
      <c r="F75" s="53"/>
      <c r="G75" s="43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>
      <c r="A76" s="45">
        <v>2011101</v>
      </c>
      <c r="B76" s="45" t="s">
        <v>67</v>
      </c>
      <c r="C76" s="43">
        <v>2683</v>
      </c>
      <c r="D76" s="43">
        <v>2907</v>
      </c>
      <c r="E76" s="44"/>
      <c r="F76" s="53"/>
      <c r="G76" s="43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>
      <c r="A77" s="45">
        <v>2011104</v>
      </c>
      <c r="B77" s="45" t="s">
        <v>120</v>
      </c>
      <c r="C77" s="43">
        <v>412</v>
      </c>
      <c r="D77" s="43">
        <v>332</v>
      </c>
      <c r="E77" s="44"/>
      <c r="F77" s="53"/>
      <c r="G77" s="43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>
      <c r="A78" s="45">
        <v>2011199</v>
      </c>
      <c r="B78" s="45" t="s">
        <v>121</v>
      </c>
      <c r="C78" s="43">
        <v>562</v>
      </c>
      <c r="D78" s="43">
        <v>181</v>
      </c>
      <c r="E78" s="44"/>
      <c r="F78" s="53"/>
      <c r="G78" s="43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>
      <c r="A79" s="45">
        <v>20113</v>
      </c>
      <c r="B79" s="46" t="s">
        <v>122</v>
      </c>
      <c r="C79" s="43">
        <v>1487</v>
      </c>
      <c r="D79" s="43">
        <v>1943</v>
      </c>
      <c r="E79" s="44"/>
      <c r="F79" s="53"/>
      <c r="G79" s="43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>
      <c r="A80" s="45">
        <v>2011301</v>
      </c>
      <c r="B80" s="45" t="s">
        <v>67</v>
      </c>
      <c r="C80" s="43">
        <v>303</v>
      </c>
      <c r="D80" s="43">
        <v>572</v>
      </c>
      <c r="E80" s="44"/>
      <c r="F80" s="53"/>
      <c r="G80" s="43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>
      <c r="A81" s="45">
        <v>2011302</v>
      </c>
      <c r="B81" s="45" t="s">
        <v>68</v>
      </c>
      <c r="C81" s="43">
        <v>9</v>
      </c>
      <c r="D81" s="43">
        <v>10</v>
      </c>
      <c r="E81" s="44"/>
      <c r="F81" s="53"/>
      <c r="G81" s="43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>
      <c r="A82" s="45">
        <v>2011304</v>
      </c>
      <c r="B82" s="45" t="s">
        <v>123</v>
      </c>
      <c r="C82" s="43">
        <v>30</v>
      </c>
      <c r="D82" s="43">
        <v>18</v>
      </c>
      <c r="E82" s="44"/>
      <c r="F82" s="53"/>
      <c r="G82" s="43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>
      <c r="A83" s="45">
        <v>2011350</v>
      </c>
      <c r="B83" s="45" t="s">
        <v>83</v>
      </c>
      <c r="C83" s="43">
        <v>1110</v>
      </c>
      <c r="D83" s="43">
        <v>1305</v>
      </c>
      <c r="E83" s="44"/>
      <c r="F83" s="53"/>
      <c r="G83" s="43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>
      <c r="A84" s="45">
        <v>2011399</v>
      </c>
      <c r="B84" s="45" t="s">
        <v>126</v>
      </c>
      <c r="C84" s="43">
        <v>35</v>
      </c>
      <c r="D84" s="43">
        <v>38</v>
      </c>
      <c r="E84" s="44"/>
      <c r="F84" s="53"/>
      <c r="G84" s="43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>
      <c r="A85" s="45">
        <v>20123</v>
      </c>
      <c r="B85" s="46" t="s">
        <v>135</v>
      </c>
      <c r="C85" s="43">
        <v>1</v>
      </c>
      <c r="D85" s="43"/>
      <c r="E85" s="44"/>
      <c r="F85" s="53"/>
      <c r="G85" s="43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>
      <c r="A86" s="45">
        <v>2012399</v>
      </c>
      <c r="B86" s="45" t="s">
        <v>136</v>
      </c>
      <c r="C86" s="43">
        <v>1</v>
      </c>
      <c r="D86" s="43"/>
      <c r="E86" s="44"/>
      <c r="F86" s="53"/>
      <c r="G86" s="43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>
      <c r="A87" s="45">
        <v>20125</v>
      </c>
      <c r="B87" s="46" t="s">
        <v>137</v>
      </c>
      <c r="C87" s="43">
        <v>155</v>
      </c>
      <c r="D87" s="43">
        <v>177</v>
      </c>
      <c r="E87" s="44"/>
      <c r="F87" s="53"/>
      <c r="G87" s="43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>
      <c r="A88" s="45">
        <v>2012501</v>
      </c>
      <c r="B88" s="45" t="s">
        <v>67</v>
      </c>
      <c r="C88" s="43">
        <v>72</v>
      </c>
      <c r="D88" s="43">
        <v>97</v>
      </c>
      <c r="E88" s="44"/>
      <c r="F88" s="53"/>
      <c r="G88" s="43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>
      <c r="A89" s="45">
        <v>2012505</v>
      </c>
      <c r="B89" s="45" t="s">
        <v>138</v>
      </c>
      <c r="C89" s="43">
        <v>17</v>
      </c>
      <c r="D89" s="43">
        <v>15</v>
      </c>
      <c r="E89" s="44"/>
      <c r="F89" s="53"/>
      <c r="G89" s="43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>
      <c r="A90" s="45">
        <v>2012550</v>
      </c>
      <c r="B90" s="45" t="s">
        <v>83</v>
      </c>
      <c r="C90" s="43">
        <v>16</v>
      </c>
      <c r="D90" s="43">
        <v>15</v>
      </c>
      <c r="E90" s="44"/>
      <c r="F90" s="53"/>
      <c r="G90" s="43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>
      <c r="A91" s="45">
        <v>2012599</v>
      </c>
      <c r="B91" s="45" t="s">
        <v>139</v>
      </c>
      <c r="C91" s="43">
        <v>50</v>
      </c>
      <c r="D91" s="43">
        <v>50</v>
      </c>
      <c r="E91" s="44"/>
      <c r="F91" s="53"/>
      <c r="G91" s="43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>
      <c r="A92" s="45">
        <v>20126</v>
      </c>
      <c r="B92" s="46" t="s">
        <v>140</v>
      </c>
      <c r="C92" s="43">
        <v>624</v>
      </c>
      <c r="D92" s="43">
        <v>449</v>
      </c>
      <c r="E92" s="44"/>
      <c r="F92" s="53"/>
      <c r="G92" s="43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>
      <c r="A93" s="45">
        <v>2012601</v>
      </c>
      <c r="B93" s="45" t="s">
        <v>67</v>
      </c>
      <c r="C93" s="43">
        <v>288</v>
      </c>
      <c r="D93" s="43">
        <v>176</v>
      </c>
      <c r="E93" s="44"/>
      <c r="F93" s="53"/>
      <c r="G93" s="43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>
      <c r="A94" s="45">
        <v>2012602</v>
      </c>
      <c r="B94" s="45" t="s">
        <v>68</v>
      </c>
      <c r="C94" s="43">
        <v>156</v>
      </c>
      <c r="D94" s="43"/>
      <c r="E94" s="44"/>
      <c r="F94" s="53"/>
      <c r="G94" s="43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>
      <c r="A95" s="45">
        <v>2012603</v>
      </c>
      <c r="B95" s="45" t="s">
        <v>79</v>
      </c>
      <c r="C95" s="43">
        <v>48</v>
      </c>
      <c r="D95" s="43">
        <v>50</v>
      </c>
      <c r="E95" s="44"/>
      <c r="F95" s="53"/>
      <c r="G95" s="43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>
      <c r="A96" s="45">
        <v>2012604</v>
      </c>
      <c r="B96" s="45" t="s">
        <v>141</v>
      </c>
      <c r="C96" s="43">
        <v>132</v>
      </c>
      <c r="D96" s="43">
        <v>223</v>
      </c>
      <c r="E96" s="44"/>
      <c r="F96" s="53"/>
      <c r="G96" s="43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>
      <c r="A97" s="45">
        <v>20128</v>
      </c>
      <c r="B97" s="46" t="s">
        <v>142</v>
      </c>
      <c r="C97" s="43">
        <v>292</v>
      </c>
      <c r="D97" s="43">
        <v>204</v>
      </c>
      <c r="E97" s="44"/>
      <c r="F97" s="53"/>
      <c r="G97" s="43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>
      <c r="A98" s="45">
        <v>2012801</v>
      </c>
      <c r="B98" s="45" t="s">
        <v>67</v>
      </c>
      <c r="C98" s="43">
        <v>105</v>
      </c>
      <c r="D98" s="43">
        <v>100</v>
      </c>
      <c r="E98" s="44"/>
      <c r="F98" s="53"/>
      <c r="G98" s="43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>
      <c r="A99" s="45">
        <v>2012802</v>
      </c>
      <c r="B99" s="45" t="s">
        <v>68</v>
      </c>
      <c r="C99" s="43">
        <v>2</v>
      </c>
      <c r="D99" s="43">
        <v>3</v>
      </c>
      <c r="E99" s="44"/>
      <c r="F99" s="53"/>
      <c r="G99" s="43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>
      <c r="A100" s="45">
        <v>2012804</v>
      </c>
      <c r="B100" s="45" t="s">
        <v>76</v>
      </c>
      <c r="C100" s="43">
        <v>1</v>
      </c>
      <c r="D100" s="43"/>
      <c r="E100" s="44"/>
      <c r="F100" s="53"/>
      <c r="G100" s="43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>
      <c r="A101" s="45">
        <v>2012899</v>
      </c>
      <c r="B101" s="45" t="s">
        <v>143</v>
      </c>
      <c r="C101" s="43">
        <v>184</v>
      </c>
      <c r="D101" s="43">
        <v>101</v>
      </c>
      <c r="E101" s="44"/>
      <c r="F101" s="53"/>
      <c r="G101" s="43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>
      <c r="A102" s="45">
        <v>20129</v>
      </c>
      <c r="B102" s="46" t="s">
        <v>144</v>
      </c>
      <c r="C102" s="43">
        <v>788</v>
      </c>
      <c r="D102" s="43">
        <v>999</v>
      </c>
      <c r="E102" s="44"/>
      <c r="F102" s="53"/>
      <c r="G102" s="43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>
      <c r="A103" s="45">
        <v>2012901</v>
      </c>
      <c r="B103" s="45" t="s">
        <v>67</v>
      </c>
      <c r="C103" s="43">
        <v>291</v>
      </c>
      <c r="D103" s="43">
        <v>504</v>
      </c>
      <c r="E103" s="44"/>
      <c r="F103" s="53"/>
      <c r="G103" s="43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>
      <c r="A104" s="45">
        <v>2012902</v>
      </c>
      <c r="B104" s="45" t="s">
        <v>68</v>
      </c>
      <c r="C104" s="43">
        <v>46</v>
      </c>
      <c r="D104" s="43">
        <v>1</v>
      </c>
      <c r="E104" s="44"/>
      <c r="F104" s="53"/>
      <c r="G104" s="43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>
      <c r="A105" s="45">
        <v>2012906</v>
      </c>
      <c r="B105" s="45" t="s">
        <v>146</v>
      </c>
      <c r="C105" s="43">
        <v>200</v>
      </c>
      <c r="D105" s="43">
        <v>200</v>
      </c>
      <c r="E105" s="44"/>
      <c r="F105" s="53"/>
      <c r="G105" s="43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>
      <c r="A106" s="45">
        <v>2012950</v>
      </c>
      <c r="B106" s="45" t="s">
        <v>83</v>
      </c>
      <c r="C106" s="43">
        <v>122</v>
      </c>
      <c r="D106" s="43">
        <v>93</v>
      </c>
      <c r="E106" s="44"/>
      <c r="F106" s="53"/>
      <c r="G106" s="43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>
      <c r="A107" s="45">
        <v>2012999</v>
      </c>
      <c r="B107" s="45" t="s">
        <v>147</v>
      </c>
      <c r="C107" s="43">
        <v>129</v>
      </c>
      <c r="D107" s="43">
        <v>201</v>
      </c>
      <c r="E107" s="44"/>
      <c r="F107" s="53"/>
      <c r="G107" s="43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>
      <c r="A108" s="45">
        <v>20131</v>
      </c>
      <c r="B108" s="46" t="s">
        <v>646</v>
      </c>
      <c r="C108" s="43">
        <v>2199</v>
      </c>
      <c r="D108" s="43">
        <v>3098</v>
      </c>
      <c r="E108" s="44"/>
      <c r="F108" s="53"/>
      <c r="G108" s="43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>
      <c r="A109" s="45">
        <v>2013101</v>
      </c>
      <c r="B109" s="45" t="s">
        <v>67</v>
      </c>
      <c r="C109" s="43">
        <v>1983</v>
      </c>
      <c r="D109" s="43">
        <v>2344</v>
      </c>
      <c r="E109" s="44"/>
      <c r="F109" s="53"/>
      <c r="G109" s="43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>
      <c r="A110" s="45">
        <v>2013102</v>
      </c>
      <c r="B110" s="45" t="s">
        <v>68</v>
      </c>
      <c r="C110" s="43">
        <v>30</v>
      </c>
      <c r="D110" s="43">
        <v>26</v>
      </c>
      <c r="E110" s="44"/>
      <c r="F110" s="53"/>
      <c r="G110" s="43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>
      <c r="A111" s="45">
        <v>2013105</v>
      </c>
      <c r="B111" s="45" t="s">
        <v>149</v>
      </c>
      <c r="C111" s="43">
        <v>68</v>
      </c>
      <c r="D111" s="43">
        <v>531</v>
      </c>
      <c r="E111" s="44"/>
      <c r="F111" s="53"/>
      <c r="G111" s="43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>
      <c r="A112" s="45">
        <v>2013150</v>
      </c>
      <c r="B112" s="45" t="s">
        <v>83</v>
      </c>
      <c r="C112" s="43">
        <v>33</v>
      </c>
      <c r="D112" s="43">
        <v>35</v>
      </c>
      <c r="E112" s="44"/>
      <c r="F112" s="53"/>
      <c r="G112" s="43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>
      <c r="A113" s="45">
        <v>2013199</v>
      </c>
      <c r="B113" s="45" t="s">
        <v>647</v>
      </c>
      <c r="C113" s="43">
        <v>85</v>
      </c>
      <c r="D113" s="43">
        <v>162</v>
      </c>
      <c r="E113" s="44"/>
      <c r="F113" s="53"/>
      <c r="G113" s="43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>
      <c r="A114" s="45">
        <v>20132</v>
      </c>
      <c r="B114" s="46" t="s">
        <v>151</v>
      </c>
      <c r="C114" s="43">
        <v>3904</v>
      </c>
      <c r="D114" s="43">
        <v>4867</v>
      </c>
      <c r="E114" s="44"/>
      <c r="F114" s="53"/>
      <c r="G114" s="43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>
      <c r="A115" s="45">
        <v>2013201</v>
      </c>
      <c r="B115" s="45" t="s">
        <v>67</v>
      </c>
      <c r="C115" s="43">
        <v>645</v>
      </c>
      <c r="D115" s="43">
        <v>1199</v>
      </c>
      <c r="E115" s="44"/>
      <c r="F115" s="53"/>
      <c r="G115" s="43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>
      <c r="A116" s="45">
        <v>2013202</v>
      </c>
      <c r="B116" s="45" t="s">
        <v>68</v>
      </c>
      <c r="C116" s="43">
        <v>49</v>
      </c>
      <c r="D116" s="43">
        <v>63</v>
      </c>
      <c r="E116" s="44"/>
      <c r="F116" s="53"/>
      <c r="G116" s="43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>
      <c r="A117" s="45">
        <v>2013204</v>
      </c>
      <c r="B117" s="45" t="s">
        <v>152</v>
      </c>
      <c r="C117" s="43">
        <v>17</v>
      </c>
      <c r="D117" s="43">
        <v>147</v>
      </c>
      <c r="E117" s="44"/>
      <c r="F117" s="53"/>
      <c r="G117" s="43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>
      <c r="A118" s="45">
        <v>2013250</v>
      </c>
      <c r="B118" s="45" t="s">
        <v>83</v>
      </c>
      <c r="C118" s="43">
        <v>41</v>
      </c>
      <c r="D118" s="43">
        <v>137</v>
      </c>
      <c r="E118" s="44"/>
      <c r="F118" s="53"/>
      <c r="G118" s="43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>
      <c r="A119" s="45">
        <v>2013299</v>
      </c>
      <c r="B119" s="45" t="s">
        <v>153</v>
      </c>
      <c r="C119" s="43">
        <v>3152</v>
      </c>
      <c r="D119" s="43">
        <v>3321</v>
      </c>
      <c r="E119" s="44"/>
      <c r="F119" s="53"/>
      <c r="G119" s="43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>
      <c r="A120" s="45">
        <v>20133</v>
      </c>
      <c r="B120" s="46" t="s">
        <v>154</v>
      </c>
      <c r="C120" s="43">
        <v>1336</v>
      </c>
      <c r="D120" s="43">
        <v>1722</v>
      </c>
      <c r="E120" s="44"/>
      <c r="F120" s="53"/>
      <c r="G120" s="43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>
      <c r="A121" s="45">
        <v>2013301</v>
      </c>
      <c r="B121" s="45" t="s">
        <v>67</v>
      </c>
      <c r="C121" s="43">
        <v>361</v>
      </c>
      <c r="D121" s="43">
        <v>531</v>
      </c>
      <c r="E121" s="44"/>
      <c r="F121" s="53"/>
      <c r="G121" s="43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>
      <c r="A122" s="45">
        <v>2013302</v>
      </c>
      <c r="B122" s="45" t="s">
        <v>68</v>
      </c>
      <c r="C122" s="43">
        <v>2</v>
      </c>
      <c r="D122" s="43">
        <v>1</v>
      </c>
      <c r="E122" s="44"/>
      <c r="F122" s="53"/>
      <c r="G122" s="43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>
      <c r="A123" s="45">
        <v>2013350</v>
      </c>
      <c r="B123" s="45" t="s">
        <v>83</v>
      </c>
      <c r="C123" s="43">
        <v>202</v>
      </c>
      <c r="D123" s="43">
        <v>225</v>
      </c>
      <c r="E123" s="44"/>
      <c r="F123" s="53"/>
      <c r="G123" s="43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>
      <c r="A124" s="45">
        <v>2013399</v>
      </c>
      <c r="B124" s="45" t="s">
        <v>155</v>
      </c>
      <c r="C124" s="43">
        <v>771</v>
      </c>
      <c r="D124" s="43">
        <v>965</v>
      </c>
      <c r="E124" s="44"/>
      <c r="F124" s="53"/>
      <c r="G124" s="43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>
      <c r="A125" s="45">
        <v>20134</v>
      </c>
      <c r="B125" s="46" t="s">
        <v>156</v>
      </c>
      <c r="C125" s="43">
        <v>1032</v>
      </c>
      <c r="D125" s="43">
        <v>1128</v>
      </c>
      <c r="E125" s="44"/>
      <c r="F125" s="53"/>
      <c r="G125" s="43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>
      <c r="A126" s="45">
        <v>2013401</v>
      </c>
      <c r="B126" s="45" t="s">
        <v>67</v>
      </c>
      <c r="C126" s="43">
        <v>343</v>
      </c>
      <c r="D126" s="43">
        <v>327</v>
      </c>
      <c r="E126" s="44"/>
      <c r="F126" s="53"/>
      <c r="G126" s="43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>
      <c r="A127" s="45">
        <v>2013402</v>
      </c>
      <c r="B127" s="45" t="s">
        <v>68</v>
      </c>
      <c r="C127" s="43">
        <v>7</v>
      </c>
      <c r="D127" s="43"/>
      <c r="E127" s="44"/>
      <c r="F127" s="53"/>
      <c r="G127" s="43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>
      <c r="A128" s="45">
        <v>2013404</v>
      </c>
      <c r="B128" s="45" t="s">
        <v>157</v>
      </c>
      <c r="C128" s="43">
        <v>30</v>
      </c>
      <c r="D128" s="43"/>
      <c r="E128" s="44"/>
      <c r="F128" s="53"/>
      <c r="G128" s="43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>
      <c r="A129" s="45">
        <v>2013405</v>
      </c>
      <c r="B129" s="45" t="s">
        <v>158</v>
      </c>
      <c r="C129" s="43">
        <v>23</v>
      </c>
      <c r="D129" s="43">
        <v>20</v>
      </c>
      <c r="E129" s="44"/>
      <c r="F129" s="53"/>
      <c r="G129" s="43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>
      <c r="A130" s="45">
        <v>2013450</v>
      </c>
      <c r="B130" s="45" t="s">
        <v>83</v>
      </c>
      <c r="C130" s="43">
        <v>106</v>
      </c>
      <c r="D130" s="43">
        <v>103</v>
      </c>
      <c r="E130" s="44"/>
      <c r="F130" s="53"/>
      <c r="G130" s="43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>
      <c r="A131" s="45">
        <v>2013499</v>
      </c>
      <c r="B131" s="45" t="s">
        <v>159</v>
      </c>
      <c r="C131" s="43">
        <v>523</v>
      </c>
      <c r="D131" s="43">
        <v>678</v>
      </c>
      <c r="E131" s="44"/>
      <c r="F131" s="53"/>
      <c r="G131" s="43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>
      <c r="A132" s="45">
        <v>20136</v>
      </c>
      <c r="B132" s="46" t="s">
        <v>160</v>
      </c>
      <c r="C132" s="43">
        <v>553</v>
      </c>
      <c r="D132" s="43">
        <v>261</v>
      </c>
      <c r="E132" s="44"/>
      <c r="F132" s="53"/>
      <c r="G132" s="43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>
      <c r="A133" s="45">
        <v>2013601</v>
      </c>
      <c r="B133" s="45" t="s">
        <v>67</v>
      </c>
      <c r="C133" s="43">
        <v>302</v>
      </c>
      <c r="D133" s="43"/>
      <c r="E133" s="44"/>
      <c r="F133" s="53"/>
      <c r="G133" s="43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>
      <c r="A134" s="45">
        <v>2013602</v>
      </c>
      <c r="B134" s="45" t="s">
        <v>68</v>
      </c>
      <c r="C134" s="43">
        <v>80</v>
      </c>
      <c r="D134" s="43">
        <v>174</v>
      </c>
      <c r="E134" s="44"/>
      <c r="F134" s="53"/>
      <c r="G134" s="43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>
      <c r="A135" s="45">
        <v>2013650</v>
      </c>
      <c r="B135" s="45" t="s">
        <v>83</v>
      </c>
      <c r="C135" s="43">
        <v>115</v>
      </c>
      <c r="D135" s="43"/>
      <c r="E135" s="44"/>
      <c r="F135" s="53"/>
      <c r="G135" s="43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>
      <c r="A136" s="45">
        <v>2013699</v>
      </c>
      <c r="B136" s="45" t="s">
        <v>161</v>
      </c>
      <c r="C136" s="43">
        <v>56</v>
      </c>
      <c r="D136" s="43">
        <v>87</v>
      </c>
      <c r="E136" s="44"/>
      <c r="F136" s="53"/>
      <c r="G136" s="43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>
      <c r="A137" s="45">
        <v>20137</v>
      </c>
      <c r="B137" s="46" t="s">
        <v>648</v>
      </c>
      <c r="C137" s="43"/>
      <c r="D137" s="43">
        <v>55</v>
      </c>
      <c r="E137" s="44"/>
      <c r="F137" s="53"/>
      <c r="G137" s="43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>
      <c r="A138" s="45">
        <v>2013701</v>
      </c>
      <c r="B138" s="45" t="s">
        <v>67</v>
      </c>
      <c r="C138" s="43"/>
      <c r="D138" s="43">
        <v>55</v>
      </c>
      <c r="E138" s="44"/>
      <c r="F138" s="53"/>
      <c r="G138" s="43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>
      <c r="A139" s="45">
        <v>20138</v>
      </c>
      <c r="B139" s="46" t="s">
        <v>162</v>
      </c>
      <c r="C139" s="43">
        <v>9213</v>
      </c>
      <c r="D139" s="43">
        <v>9987</v>
      </c>
      <c r="E139" s="44"/>
      <c r="F139" s="53"/>
      <c r="G139" s="43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>
      <c r="A140" s="45">
        <v>2013801</v>
      </c>
      <c r="B140" s="45" t="s">
        <v>67</v>
      </c>
      <c r="C140" s="43">
        <v>5694</v>
      </c>
      <c r="D140" s="43">
        <v>4677</v>
      </c>
      <c r="E140" s="44"/>
      <c r="F140" s="53"/>
      <c r="G140" s="43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>
      <c r="A141" s="45">
        <v>2013802</v>
      </c>
      <c r="B141" s="45" t="s">
        <v>68</v>
      </c>
      <c r="C141" s="43">
        <v>213</v>
      </c>
      <c r="D141" s="43">
        <v>137</v>
      </c>
      <c r="E141" s="44"/>
      <c r="F141" s="53"/>
      <c r="G141" s="43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>
      <c r="A142" s="45">
        <v>2013804</v>
      </c>
      <c r="B142" s="45" t="s">
        <v>649</v>
      </c>
      <c r="C142" s="43">
        <v>248</v>
      </c>
      <c r="D142" s="43">
        <v>337</v>
      </c>
      <c r="E142" s="44"/>
      <c r="F142" s="53"/>
      <c r="G142" s="43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>
      <c r="A143" s="45">
        <v>2013805</v>
      </c>
      <c r="B143" s="45" t="s">
        <v>650</v>
      </c>
      <c r="C143" s="43"/>
      <c r="D143" s="43">
        <v>20</v>
      </c>
      <c r="E143" s="44"/>
      <c r="F143" s="53"/>
      <c r="G143" s="43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>
      <c r="A144" s="45">
        <v>2013806</v>
      </c>
      <c r="B144" s="45" t="s">
        <v>129</v>
      </c>
      <c r="C144" s="43">
        <v>27</v>
      </c>
      <c r="D144" s="43"/>
      <c r="E144" s="44"/>
      <c r="F144" s="53"/>
      <c r="G144" s="43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>
      <c r="A145" s="45">
        <v>2013808</v>
      </c>
      <c r="B145" s="45" t="s">
        <v>99</v>
      </c>
      <c r="C145" s="43">
        <v>7</v>
      </c>
      <c r="D145" s="43">
        <v>50</v>
      </c>
      <c r="E145" s="44"/>
      <c r="F145" s="53"/>
      <c r="G145" s="43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>
      <c r="A146" s="45">
        <v>2013810</v>
      </c>
      <c r="B146" s="45" t="s">
        <v>651</v>
      </c>
      <c r="C146" s="43">
        <v>6</v>
      </c>
      <c r="D146" s="43">
        <v>6</v>
      </c>
      <c r="E146" s="44"/>
      <c r="F146" s="53"/>
      <c r="G146" s="43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>
      <c r="A147" s="45">
        <v>2013811</v>
      </c>
      <c r="B147" s="45" t="s">
        <v>165</v>
      </c>
      <c r="C147" s="43">
        <v>5</v>
      </c>
      <c r="D147" s="43"/>
      <c r="E147" s="44"/>
      <c r="F147" s="53"/>
      <c r="G147" s="43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>
      <c r="A148" s="45">
        <v>2013812</v>
      </c>
      <c r="B148" s="45" t="s">
        <v>166</v>
      </c>
      <c r="C148" s="43">
        <v>32</v>
      </c>
      <c r="D148" s="43">
        <v>29</v>
      </c>
      <c r="E148" s="44"/>
      <c r="F148" s="53"/>
      <c r="G148" s="43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>
      <c r="A149" s="45">
        <v>2013813</v>
      </c>
      <c r="B149" s="45" t="s">
        <v>167</v>
      </c>
      <c r="C149" s="43">
        <v>5</v>
      </c>
      <c r="D149" s="43">
        <v>24</v>
      </c>
      <c r="E149" s="44"/>
      <c r="F149" s="53"/>
      <c r="G149" s="43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>
      <c r="A150" s="45">
        <v>2013815</v>
      </c>
      <c r="B150" s="45" t="s">
        <v>652</v>
      </c>
      <c r="C150" s="43"/>
      <c r="D150" s="43">
        <v>320</v>
      </c>
      <c r="E150" s="44"/>
      <c r="F150" s="53"/>
      <c r="G150" s="43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>
      <c r="A151" s="45">
        <v>2013850</v>
      </c>
      <c r="B151" s="45" t="s">
        <v>83</v>
      </c>
      <c r="C151" s="43">
        <v>1275</v>
      </c>
      <c r="D151" s="43">
        <v>1462</v>
      </c>
      <c r="E151" s="44"/>
      <c r="F151" s="53"/>
      <c r="G151" s="43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>
      <c r="A152" s="45">
        <v>2013899</v>
      </c>
      <c r="B152" s="45" t="s">
        <v>168</v>
      </c>
      <c r="C152" s="43">
        <v>1701</v>
      </c>
      <c r="D152" s="43">
        <v>2925</v>
      </c>
      <c r="E152" s="44"/>
      <c r="F152" s="53"/>
      <c r="G152" s="43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>
      <c r="A153" s="45">
        <v>20199</v>
      </c>
      <c r="B153" s="46" t="s">
        <v>169</v>
      </c>
      <c r="C153" s="43">
        <v>3139</v>
      </c>
      <c r="D153" s="43">
        <v>5109</v>
      </c>
      <c r="E153" s="44"/>
      <c r="F153" s="53"/>
      <c r="G153" s="43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>
      <c r="A154" s="45">
        <v>2019999</v>
      </c>
      <c r="B154" s="45" t="s">
        <v>170</v>
      </c>
      <c r="C154" s="43">
        <v>3139</v>
      </c>
      <c r="D154" s="43">
        <v>5109</v>
      </c>
      <c r="E154" s="44"/>
      <c r="F154" s="53"/>
      <c r="G154" s="43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>
      <c r="A155" s="45">
        <v>203</v>
      </c>
      <c r="B155" s="46" t="s">
        <v>171</v>
      </c>
      <c r="C155" s="43">
        <v>390</v>
      </c>
      <c r="D155" s="43">
        <v>490</v>
      </c>
      <c r="E155" s="44">
        <f>D155/C155-1</f>
        <v>0.256410256410256</v>
      </c>
      <c r="F155" s="53" t="s">
        <v>769</v>
      </c>
      <c r="G155" s="43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>
      <c r="A156" s="45">
        <v>20306</v>
      </c>
      <c r="B156" s="46" t="s">
        <v>172</v>
      </c>
      <c r="C156" s="43">
        <v>370</v>
      </c>
      <c r="D156" s="43">
        <v>490</v>
      </c>
      <c r="E156" s="44"/>
      <c r="F156" s="53"/>
      <c r="G156" s="43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>
      <c r="A157" s="45">
        <v>2030601</v>
      </c>
      <c r="B157" s="45" t="s">
        <v>173</v>
      </c>
      <c r="C157" s="43">
        <v>100</v>
      </c>
      <c r="D157" s="43">
        <v>100</v>
      </c>
      <c r="E157" s="44"/>
      <c r="F157" s="53"/>
      <c r="G157" s="43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>
      <c r="A158" s="45">
        <v>2030603</v>
      </c>
      <c r="B158" s="45" t="s">
        <v>654</v>
      </c>
      <c r="C158" s="43"/>
      <c r="D158" s="43">
        <v>100</v>
      </c>
      <c r="E158" s="44"/>
      <c r="F158" s="53"/>
      <c r="G158" s="43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>
      <c r="A159" s="45">
        <v>2030605</v>
      </c>
      <c r="B159" s="45" t="s">
        <v>174</v>
      </c>
      <c r="C159" s="43">
        <v>35</v>
      </c>
      <c r="D159" s="43">
        <v>35</v>
      </c>
      <c r="E159" s="44"/>
      <c r="F159" s="53"/>
      <c r="G159" s="43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>
      <c r="A160" s="45">
        <v>2030606</v>
      </c>
      <c r="B160" s="45" t="s">
        <v>175</v>
      </c>
      <c r="C160" s="43">
        <v>55</v>
      </c>
      <c r="D160" s="43">
        <v>55</v>
      </c>
      <c r="E160" s="44"/>
      <c r="F160" s="53"/>
      <c r="G160" s="43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>
      <c r="A161" s="45">
        <v>2030607</v>
      </c>
      <c r="B161" s="45" t="s">
        <v>176</v>
      </c>
      <c r="C161" s="43">
        <v>180</v>
      </c>
      <c r="D161" s="43">
        <v>200</v>
      </c>
      <c r="E161" s="44"/>
      <c r="F161" s="53"/>
      <c r="G161" s="43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>
      <c r="A162" s="45">
        <v>20399</v>
      </c>
      <c r="B162" s="46" t="s">
        <v>178</v>
      </c>
      <c r="C162" s="43">
        <v>20</v>
      </c>
      <c r="D162" s="43"/>
      <c r="E162" s="44"/>
      <c r="F162" s="53"/>
      <c r="G162" s="43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>
      <c r="A163" s="45">
        <v>2039901</v>
      </c>
      <c r="B163" s="45" t="s">
        <v>179</v>
      </c>
      <c r="C163" s="43">
        <v>20</v>
      </c>
      <c r="D163" s="43"/>
      <c r="E163" s="44"/>
      <c r="F163" s="53"/>
      <c r="G163" s="43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>
      <c r="A164" s="45">
        <v>204</v>
      </c>
      <c r="B164" s="46" t="s">
        <v>180</v>
      </c>
      <c r="C164" s="43">
        <v>53136</v>
      </c>
      <c r="D164" s="43">
        <v>55513</v>
      </c>
      <c r="E164" s="44">
        <f>D164/C164-1</f>
        <v>0.0447342667871122</v>
      </c>
      <c r="F164" s="53" t="s">
        <v>770</v>
      </c>
      <c r="G164" s="43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>
      <c r="A165" s="45">
        <v>20401</v>
      </c>
      <c r="B165" s="46" t="s">
        <v>182</v>
      </c>
      <c r="C165" s="43">
        <v>90</v>
      </c>
      <c r="D165" s="43">
        <v>90</v>
      </c>
      <c r="E165" s="44"/>
      <c r="F165" s="53"/>
      <c r="G165" s="43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>
      <c r="A166" s="45">
        <v>2040101</v>
      </c>
      <c r="B166" s="45" t="s">
        <v>184</v>
      </c>
      <c r="C166" s="43">
        <v>90</v>
      </c>
      <c r="D166" s="43">
        <v>90</v>
      </c>
      <c r="E166" s="44"/>
      <c r="F166" s="53"/>
      <c r="G166" s="43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>
      <c r="A167" s="45">
        <v>20402</v>
      </c>
      <c r="B167" s="46" t="s">
        <v>185</v>
      </c>
      <c r="C167" s="43">
        <v>39259</v>
      </c>
      <c r="D167" s="43">
        <v>42582</v>
      </c>
      <c r="E167" s="44"/>
      <c r="F167" s="53"/>
      <c r="G167" s="43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>
      <c r="A168" s="45">
        <v>2040201</v>
      </c>
      <c r="B168" s="45" t="s">
        <v>67</v>
      </c>
      <c r="C168" s="43">
        <v>22759</v>
      </c>
      <c r="D168" s="43">
        <v>24161</v>
      </c>
      <c r="E168" s="44"/>
      <c r="F168" s="53"/>
      <c r="G168" s="43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>
      <c r="A169" s="45">
        <v>2040202</v>
      </c>
      <c r="B169" s="45" t="s">
        <v>68</v>
      </c>
      <c r="C169" s="43">
        <v>8067</v>
      </c>
      <c r="D169" s="43">
        <v>8860</v>
      </c>
      <c r="E169" s="44"/>
      <c r="F169" s="53"/>
      <c r="G169" s="43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>
      <c r="A170" s="45">
        <v>2040219</v>
      </c>
      <c r="B170" s="45" t="s">
        <v>99</v>
      </c>
      <c r="C170" s="43">
        <v>180</v>
      </c>
      <c r="D170" s="43"/>
      <c r="E170" s="44"/>
      <c r="F170" s="53"/>
      <c r="G170" s="43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>
      <c r="A171" s="45">
        <v>2040220</v>
      </c>
      <c r="B171" s="45" t="s">
        <v>195</v>
      </c>
      <c r="C171" s="43">
        <v>2373</v>
      </c>
      <c r="D171" s="43">
        <v>2216</v>
      </c>
      <c r="E171" s="44"/>
      <c r="F171" s="53"/>
      <c r="G171" s="43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>
      <c r="A172" s="45">
        <v>2040250</v>
      </c>
      <c r="B172" s="45" t="s">
        <v>83</v>
      </c>
      <c r="C172" s="43">
        <v>176</v>
      </c>
      <c r="D172" s="43"/>
      <c r="E172" s="44"/>
      <c r="F172" s="53"/>
      <c r="G172" s="43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>
      <c r="A173" s="45">
        <v>2040299</v>
      </c>
      <c r="B173" s="45" t="s">
        <v>196</v>
      </c>
      <c r="C173" s="43">
        <v>5704</v>
      </c>
      <c r="D173" s="43">
        <v>7345</v>
      </c>
      <c r="E173" s="44"/>
      <c r="F173" s="53"/>
      <c r="G173" s="43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>
      <c r="A174" s="45">
        <v>20404</v>
      </c>
      <c r="B174" s="46" t="s">
        <v>197</v>
      </c>
      <c r="C174" s="43">
        <v>3352</v>
      </c>
      <c r="D174" s="43">
        <v>3442</v>
      </c>
      <c r="E174" s="44"/>
      <c r="F174" s="53"/>
      <c r="G174" s="43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>
      <c r="A175" s="45">
        <v>2040401</v>
      </c>
      <c r="B175" s="45" t="s">
        <v>67</v>
      </c>
      <c r="C175" s="43">
        <v>2660</v>
      </c>
      <c r="D175" s="43">
        <v>2841</v>
      </c>
      <c r="E175" s="44"/>
      <c r="F175" s="53"/>
      <c r="G175" s="43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>
      <c r="A176" s="45">
        <v>2040402</v>
      </c>
      <c r="B176" s="45" t="s">
        <v>68</v>
      </c>
      <c r="C176" s="43">
        <v>257</v>
      </c>
      <c r="D176" s="43">
        <v>237</v>
      </c>
      <c r="E176" s="44"/>
      <c r="F176" s="53"/>
      <c r="G176" s="43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>
      <c r="A177" s="45">
        <v>2040450</v>
      </c>
      <c r="B177" s="45" t="s">
        <v>83</v>
      </c>
      <c r="C177" s="43">
        <v>130</v>
      </c>
      <c r="D177" s="43">
        <v>126</v>
      </c>
      <c r="E177" s="44"/>
      <c r="F177" s="53"/>
      <c r="G177" s="43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>
      <c r="A178" s="45">
        <v>2040499</v>
      </c>
      <c r="B178" s="45" t="s">
        <v>198</v>
      </c>
      <c r="C178" s="43">
        <v>305</v>
      </c>
      <c r="D178" s="43">
        <v>238</v>
      </c>
      <c r="E178" s="44"/>
      <c r="F178" s="53"/>
      <c r="G178" s="43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>
      <c r="A179" s="45">
        <v>20405</v>
      </c>
      <c r="B179" s="46" t="s">
        <v>199</v>
      </c>
      <c r="C179" s="43">
        <v>7274</v>
      </c>
      <c r="D179" s="43">
        <v>7303</v>
      </c>
      <c r="E179" s="44"/>
      <c r="F179" s="53"/>
      <c r="G179" s="43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>
      <c r="A180" s="45">
        <v>2040501</v>
      </c>
      <c r="B180" s="45" t="s">
        <v>67</v>
      </c>
      <c r="C180" s="43">
        <v>5172</v>
      </c>
      <c r="D180" s="43">
        <v>5437</v>
      </c>
      <c r="E180" s="44"/>
      <c r="F180" s="53"/>
      <c r="G180" s="43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>
      <c r="A181" s="45">
        <v>2040502</v>
      </c>
      <c r="B181" s="45" t="s">
        <v>68</v>
      </c>
      <c r="C181" s="43">
        <v>145</v>
      </c>
      <c r="D181" s="43">
        <v>130</v>
      </c>
      <c r="E181" s="44"/>
      <c r="F181" s="53"/>
      <c r="G181" s="43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>
      <c r="A182" s="45">
        <v>2040550</v>
      </c>
      <c r="B182" s="45" t="s">
        <v>83</v>
      </c>
      <c r="C182" s="43">
        <v>280</v>
      </c>
      <c r="D182" s="43">
        <v>332</v>
      </c>
      <c r="E182" s="44"/>
      <c r="F182" s="53"/>
      <c r="G182" s="43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>
      <c r="A183" s="45">
        <v>2040599</v>
      </c>
      <c r="B183" s="45" t="s">
        <v>201</v>
      </c>
      <c r="C183" s="43">
        <v>1677</v>
      </c>
      <c r="D183" s="43">
        <v>1404</v>
      </c>
      <c r="E183" s="44"/>
      <c r="F183" s="53"/>
      <c r="G183" s="43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>
      <c r="A184" s="45">
        <v>20406</v>
      </c>
      <c r="B184" s="46" t="s">
        <v>202</v>
      </c>
      <c r="C184" s="43">
        <v>2161</v>
      </c>
      <c r="D184" s="43">
        <v>2096</v>
      </c>
      <c r="E184" s="44"/>
      <c r="F184" s="53"/>
      <c r="G184" s="43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>
      <c r="A185" s="45">
        <v>2040601</v>
      </c>
      <c r="B185" s="45" t="s">
        <v>67</v>
      </c>
      <c r="C185" s="43">
        <v>1331</v>
      </c>
      <c r="D185" s="43">
        <v>1126</v>
      </c>
      <c r="E185" s="44"/>
      <c r="F185" s="53"/>
      <c r="G185" s="43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>
      <c r="A186" s="45">
        <v>2040604</v>
      </c>
      <c r="B186" s="45" t="s">
        <v>203</v>
      </c>
      <c r="C186" s="43">
        <v>181</v>
      </c>
      <c r="D186" s="43">
        <v>229</v>
      </c>
      <c r="E186" s="44"/>
      <c r="F186" s="53"/>
      <c r="G186" s="43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>
      <c r="A187" s="45">
        <v>2040605</v>
      </c>
      <c r="B187" s="45" t="s">
        <v>204</v>
      </c>
      <c r="C187" s="43">
        <v>265</v>
      </c>
      <c r="D187" s="43">
        <v>110</v>
      </c>
      <c r="E187" s="44"/>
      <c r="F187" s="53"/>
      <c r="G187" s="43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>
      <c r="A188" s="45">
        <v>2040606</v>
      </c>
      <c r="B188" s="45" t="s">
        <v>205</v>
      </c>
      <c r="C188" s="43">
        <v>3</v>
      </c>
      <c r="D188" s="43">
        <v>3</v>
      </c>
      <c r="E188" s="44"/>
      <c r="F188" s="53"/>
      <c r="G188" s="43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>
      <c r="A189" s="45">
        <v>2040607</v>
      </c>
      <c r="B189" s="45" t="s">
        <v>206</v>
      </c>
      <c r="C189" s="43">
        <v>80</v>
      </c>
      <c r="D189" s="43">
        <v>140</v>
      </c>
      <c r="E189" s="44"/>
      <c r="F189" s="53"/>
      <c r="G189" s="43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>
      <c r="A190" s="45">
        <v>2040610</v>
      </c>
      <c r="B190" s="45" t="s">
        <v>207</v>
      </c>
      <c r="C190" s="43">
        <v>248</v>
      </c>
      <c r="D190" s="43">
        <v>305</v>
      </c>
      <c r="E190" s="44"/>
      <c r="F190" s="53"/>
      <c r="G190" s="43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>
      <c r="A191" s="45">
        <v>2040612</v>
      </c>
      <c r="B191" s="45" t="s">
        <v>656</v>
      </c>
      <c r="C191" s="43"/>
      <c r="D191" s="43">
        <v>43</v>
      </c>
      <c r="E191" s="44"/>
      <c r="F191" s="53"/>
      <c r="G191" s="43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>
      <c r="A192" s="45">
        <v>2040650</v>
      </c>
      <c r="B192" s="45" t="s">
        <v>83</v>
      </c>
      <c r="C192" s="43"/>
      <c r="D192" s="43">
        <v>50</v>
      </c>
      <c r="E192" s="44"/>
      <c r="F192" s="53"/>
      <c r="G192" s="43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>
      <c r="A193" s="45">
        <v>2040699</v>
      </c>
      <c r="B193" s="45" t="s">
        <v>208</v>
      </c>
      <c r="C193" s="43">
        <v>53</v>
      </c>
      <c r="D193" s="43">
        <v>90</v>
      </c>
      <c r="E193" s="44"/>
      <c r="F193" s="53"/>
      <c r="G193" s="43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>
      <c r="A194" s="45">
        <v>20499</v>
      </c>
      <c r="B194" s="46" t="s">
        <v>209</v>
      </c>
      <c r="C194" s="43">
        <v>1000</v>
      </c>
      <c r="D194" s="43"/>
      <c r="E194" s="44"/>
      <c r="F194" s="53"/>
      <c r="G194" s="43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>
      <c r="A195" s="45">
        <v>2049901</v>
      </c>
      <c r="B195" s="45" t="s">
        <v>210</v>
      </c>
      <c r="C195" s="43">
        <v>1000</v>
      </c>
      <c r="D195" s="43"/>
      <c r="E195" s="44"/>
      <c r="F195" s="53"/>
      <c r="G195" s="43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>
      <c r="A196" s="45">
        <v>205</v>
      </c>
      <c r="B196" s="46" t="s">
        <v>212</v>
      </c>
      <c r="C196" s="43">
        <v>127071</v>
      </c>
      <c r="D196" s="43">
        <v>141921</v>
      </c>
      <c r="E196" s="44">
        <f>D196/C196-1</f>
        <v>0.116863800552447</v>
      </c>
      <c r="F196" s="53" t="s">
        <v>771</v>
      </c>
      <c r="G196" s="43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>
      <c r="A197" s="45">
        <v>20501</v>
      </c>
      <c r="B197" s="46" t="s">
        <v>214</v>
      </c>
      <c r="C197" s="43">
        <v>3066</v>
      </c>
      <c r="D197" s="43">
        <v>3887</v>
      </c>
      <c r="E197" s="44"/>
      <c r="F197" s="53"/>
      <c r="G197" s="43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>
      <c r="A198" s="45">
        <v>2050101</v>
      </c>
      <c r="B198" s="45" t="s">
        <v>67</v>
      </c>
      <c r="C198" s="43">
        <v>326</v>
      </c>
      <c r="D198" s="43">
        <v>316</v>
      </c>
      <c r="E198" s="44"/>
      <c r="F198" s="53"/>
      <c r="G198" s="43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>
      <c r="A199" s="45">
        <v>2050199</v>
      </c>
      <c r="B199" s="45" t="s">
        <v>215</v>
      </c>
      <c r="C199" s="43">
        <v>2740</v>
      </c>
      <c r="D199" s="43">
        <v>3571</v>
      </c>
      <c r="E199" s="44"/>
      <c r="F199" s="53"/>
      <c r="G199" s="43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>
      <c r="A200" s="45">
        <v>20502</v>
      </c>
      <c r="B200" s="46" t="s">
        <v>216</v>
      </c>
      <c r="C200" s="43">
        <v>100446</v>
      </c>
      <c r="D200" s="43">
        <f>111782-8785</f>
        <v>102997</v>
      </c>
      <c r="E200" s="44"/>
      <c r="F200" s="53"/>
      <c r="G200" s="43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>
      <c r="A201" s="45">
        <v>2050201</v>
      </c>
      <c r="B201" s="45" t="s">
        <v>217</v>
      </c>
      <c r="C201" s="43">
        <v>15965</v>
      </c>
      <c r="D201" s="43">
        <f>22980-2785</f>
        <v>20195</v>
      </c>
      <c r="E201" s="44"/>
      <c r="F201" s="53"/>
      <c r="G201" s="43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>
      <c r="A202" s="45">
        <v>2050202</v>
      </c>
      <c r="B202" s="45" t="s">
        <v>218</v>
      </c>
      <c r="C202" s="43">
        <v>29422</v>
      </c>
      <c r="D202" s="43">
        <v>30773</v>
      </c>
      <c r="E202" s="44"/>
      <c r="F202" s="53"/>
      <c r="G202" s="43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>
      <c r="A203" s="45">
        <v>2050203</v>
      </c>
      <c r="B203" s="45" t="s">
        <v>219</v>
      </c>
      <c r="C203" s="43">
        <v>18318</v>
      </c>
      <c r="D203" s="43">
        <v>19388</v>
      </c>
      <c r="E203" s="44"/>
      <c r="F203" s="53"/>
      <c r="G203" s="43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>
      <c r="A204" s="45">
        <v>2050204</v>
      </c>
      <c r="B204" s="45" t="s">
        <v>220</v>
      </c>
      <c r="C204" s="43">
        <v>21179</v>
      </c>
      <c r="D204" s="43">
        <v>21518</v>
      </c>
      <c r="E204" s="44"/>
      <c r="F204" s="53"/>
      <c r="G204" s="43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>
      <c r="A205" s="45">
        <v>2050299</v>
      </c>
      <c r="B205" s="45" t="s">
        <v>222</v>
      </c>
      <c r="C205" s="43">
        <v>15562</v>
      </c>
      <c r="D205" s="43">
        <f>17123-6000</f>
        <v>11123</v>
      </c>
      <c r="E205" s="44"/>
      <c r="F205" s="53"/>
      <c r="G205" s="43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>
      <c r="A206" s="45">
        <v>20503</v>
      </c>
      <c r="B206" s="46" t="s">
        <v>223</v>
      </c>
      <c r="C206" s="43">
        <v>8376</v>
      </c>
      <c r="D206" s="43">
        <v>8565</v>
      </c>
      <c r="E206" s="44"/>
      <c r="F206" s="53"/>
      <c r="G206" s="43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>
      <c r="A207" s="45">
        <v>2050302</v>
      </c>
      <c r="B207" s="45" t="s">
        <v>658</v>
      </c>
      <c r="C207" s="43">
        <v>567</v>
      </c>
      <c r="D207" s="43">
        <v>8555</v>
      </c>
      <c r="E207" s="44"/>
      <c r="F207" s="53"/>
      <c r="G207" s="43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>
      <c r="A208" s="45">
        <v>2050304</v>
      </c>
      <c r="B208" s="45" t="s">
        <v>225</v>
      </c>
      <c r="C208" s="43">
        <v>7699</v>
      </c>
      <c r="D208" s="43"/>
      <c r="E208" s="44"/>
      <c r="F208" s="53"/>
      <c r="G208" s="43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>
      <c r="A209" s="45">
        <v>2050399</v>
      </c>
      <c r="B209" s="45" t="s">
        <v>227</v>
      </c>
      <c r="C209" s="43">
        <v>110</v>
      </c>
      <c r="D209" s="43">
        <v>10</v>
      </c>
      <c r="E209" s="44"/>
      <c r="F209" s="53"/>
      <c r="G209" s="43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>
      <c r="A210" s="45">
        <v>20507</v>
      </c>
      <c r="B210" s="46" t="s">
        <v>228</v>
      </c>
      <c r="C210" s="43">
        <v>789</v>
      </c>
      <c r="D210" s="43">
        <v>828</v>
      </c>
      <c r="E210" s="44"/>
      <c r="F210" s="53"/>
      <c r="G210" s="43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>
      <c r="A211" s="45">
        <v>2050701</v>
      </c>
      <c r="B211" s="45" t="s">
        <v>229</v>
      </c>
      <c r="C211" s="43">
        <v>789</v>
      </c>
      <c r="D211" s="43">
        <v>828</v>
      </c>
      <c r="E211" s="44"/>
      <c r="F211" s="53"/>
      <c r="G211" s="43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>
      <c r="A212" s="45">
        <v>20508</v>
      </c>
      <c r="B212" s="46" t="s">
        <v>230</v>
      </c>
      <c r="C212" s="43">
        <v>3496</v>
      </c>
      <c r="D212" s="43">
        <v>3579</v>
      </c>
      <c r="E212" s="44"/>
      <c r="F212" s="53"/>
      <c r="G212" s="43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>
      <c r="A213" s="45">
        <v>2050801</v>
      </c>
      <c r="B213" s="45" t="s">
        <v>231</v>
      </c>
      <c r="C213" s="43">
        <v>699</v>
      </c>
      <c r="D213" s="43">
        <v>720</v>
      </c>
      <c r="E213" s="44"/>
      <c r="F213" s="53"/>
      <c r="G213" s="43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>
      <c r="A214" s="45">
        <v>2050802</v>
      </c>
      <c r="B214" s="45" t="s">
        <v>232</v>
      </c>
      <c r="C214" s="43">
        <v>747</v>
      </c>
      <c r="D214" s="43">
        <v>779</v>
      </c>
      <c r="E214" s="44"/>
      <c r="F214" s="53"/>
      <c r="G214" s="43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>
      <c r="A215" s="45">
        <v>2050803</v>
      </c>
      <c r="B215" s="45" t="s">
        <v>233</v>
      </c>
      <c r="C215" s="43">
        <v>2050</v>
      </c>
      <c r="D215" s="43">
        <v>2080</v>
      </c>
      <c r="E215" s="44"/>
      <c r="F215" s="53"/>
      <c r="G215" s="43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>
      <c r="A216" s="45">
        <v>20509</v>
      </c>
      <c r="B216" s="46" t="s">
        <v>235</v>
      </c>
      <c r="C216" s="43">
        <v>8329</v>
      </c>
      <c r="D216" s="43">
        <v>12700</v>
      </c>
      <c r="E216" s="44"/>
      <c r="F216" s="53"/>
      <c r="G216" s="43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>
      <c r="A217" s="45">
        <v>2050901</v>
      </c>
      <c r="B217" s="45" t="s">
        <v>625</v>
      </c>
      <c r="C217" s="43">
        <v>212</v>
      </c>
      <c r="D217" s="43"/>
      <c r="E217" s="44"/>
      <c r="F217" s="53"/>
      <c r="G217" s="43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>
      <c r="A218" s="45">
        <v>2050999</v>
      </c>
      <c r="B218" s="45" t="s">
        <v>238</v>
      </c>
      <c r="C218" s="43">
        <v>8117</v>
      </c>
      <c r="D218" s="43">
        <f>3915+8785</f>
        <v>12700</v>
      </c>
      <c r="E218" s="44"/>
      <c r="F218" s="53"/>
      <c r="G218" s="43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>
      <c r="A219" s="45">
        <v>20599</v>
      </c>
      <c r="B219" s="46" t="s">
        <v>239</v>
      </c>
      <c r="C219" s="43">
        <v>2569</v>
      </c>
      <c r="D219" s="43">
        <v>9365</v>
      </c>
      <c r="E219" s="44"/>
      <c r="F219" s="53"/>
      <c r="G219" s="43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>
      <c r="A220" s="45">
        <v>2059999</v>
      </c>
      <c r="B220" s="45" t="s">
        <v>240</v>
      </c>
      <c r="C220" s="43">
        <v>2569</v>
      </c>
      <c r="D220" s="43">
        <v>9365</v>
      </c>
      <c r="E220" s="44"/>
      <c r="F220" s="53"/>
      <c r="G220" s="43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>
      <c r="A221" s="45">
        <v>206</v>
      </c>
      <c r="B221" s="46" t="s">
        <v>241</v>
      </c>
      <c r="C221" s="43">
        <v>30706</v>
      </c>
      <c r="D221" s="43">
        <v>31133</v>
      </c>
      <c r="E221" s="44">
        <f>D221/C221-1</f>
        <v>0.0139060769882107</v>
      </c>
      <c r="F221" s="53"/>
      <c r="G221" s="43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>
      <c r="A222" s="45">
        <v>20601</v>
      </c>
      <c r="B222" s="46" t="s">
        <v>243</v>
      </c>
      <c r="C222" s="43">
        <v>402</v>
      </c>
      <c r="D222" s="43">
        <v>864</v>
      </c>
      <c r="E222" s="44"/>
      <c r="F222" s="53"/>
      <c r="G222" s="43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>
      <c r="A223" s="45">
        <v>2060101</v>
      </c>
      <c r="B223" s="45" t="s">
        <v>67</v>
      </c>
      <c r="C223" s="43">
        <v>223</v>
      </c>
      <c r="D223" s="43">
        <v>238</v>
      </c>
      <c r="E223" s="44"/>
      <c r="F223" s="53"/>
      <c r="G223" s="43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>
      <c r="A224" s="45">
        <v>2060199</v>
      </c>
      <c r="B224" s="45" t="s">
        <v>244</v>
      </c>
      <c r="C224" s="43">
        <v>179</v>
      </c>
      <c r="D224" s="43">
        <v>626</v>
      </c>
      <c r="E224" s="44"/>
      <c r="F224" s="53"/>
      <c r="G224" s="43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>
      <c r="A225" s="45">
        <v>20603</v>
      </c>
      <c r="B225" s="46" t="s">
        <v>245</v>
      </c>
      <c r="C225" s="43">
        <v>161</v>
      </c>
      <c r="D225" s="43">
        <v>199</v>
      </c>
      <c r="E225" s="44"/>
      <c r="F225" s="53"/>
      <c r="G225" s="43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>
      <c r="A226" s="45">
        <v>2060301</v>
      </c>
      <c r="B226" s="45" t="s">
        <v>246</v>
      </c>
      <c r="C226" s="43">
        <v>141</v>
      </c>
      <c r="D226" s="43">
        <v>139</v>
      </c>
      <c r="E226" s="44"/>
      <c r="F226" s="53"/>
      <c r="G226" s="43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>
      <c r="A227" s="45">
        <v>2060302</v>
      </c>
      <c r="B227" s="45" t="s">
        <v>247</v>
      </c>
      <c r="C227" s="43">
        <v>20</v>
      </c>
      <c r="D227" s="43">
        <v>60</v>
      </c>
      <c r="E227" s="44"/>
      <c r="F227" s="53"/>
      <c r="G227" s="43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>
      <c r="A228" s="45">
        <v>20604</v>
      </c>
      <c r="B228" s="46" t="s">
        <v>248</v>
      </c>
      <c r="C228" s="43">
        <v>15255</v>
      </c>
      <c r="D228" s="43">
        <v>15195</v>
      </c>
      <c r="E228" s="44"/>
      <c r="F228" s="53"/>
      <c r="G228" s="43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>
      <c r="A229" s="45">
        <v>2060499</v>
      </c>
      <c r="B229" s="45" t="s">
        <v>250</v>
      </c>
      <c r="C229" s="43">
        <v>15255</v>
      </c>
      <c r="D229" s="43">
        <v>15195</v>
      </c>
      <c r="E229" s="44"/>
      <c r="F229" s="53"/>
      <c r="G229" s="43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>
      <c r="A230" s="45">
        <v>20605</v>
      </c>
      <c r="B230" s="46" t="s">
        <v>251</v>
      </c>
      <c r="C230" s="43">
        <v>1950</v>
      </c>
      <c r="D230" s="43"/>
      <c r="E230" s="44"/>
      <c r="F230" s="53"/>
      <c r="G230" s="43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>
      <c r="A231" s="45">
        <v>2060503</v>
      </c>
      <c r="B231" s="45" t="s">
        <v>253</v>
      </c>
      <c r="C231" s="43">
        <v>1950</v>
      </c>
      <c r="D231" s="43"/>
      <c r="E231" s="44"/>
      <c r="F231" s="53"/>
      <c r="G231" s="43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>
      <c r="A232" s="45">
        <v>20607</v>
      </c>
      <c r="B232" s="46" t="s">
        <v>254</v>
      </c>
      <c r="C232" s="43">
        <v>717</v>
      </c>
      <c r="D232" s="43">
        <v>703</v>
      </c>
      <c r="E232" s="44"/>
      <c r="F232" s="53"/>
      <c r="G232" s="43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>
      <c r="A233" s="45">
        <v>2060701</v>
      </c>
      <c r="B233" s="45" t="s">
        <v>246</v>
      </c>
      <c r="C233" s="43">
        <v>165</v>
      </c>
      <c r="D233" s="43">
        <v>220</v>
      </c>
      <c r="E233" s="44"/>
      <c r="F233" s="53"/>
      <c r="G233" s="43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>
      <c r="A234" s="45">
        <v>2060702</v>
      </c>
      <c r="B234" s="45" t="s">
        <v>255</v>
      </c>
      <c r="C234" s="43">
        <v>97</v>
      </c>
      <c r="D234" s="43">
        <v>113</v>
      </c>
      <c r="E234" s="44"/>
      <c r="F234" s="53"/>
      <c r="G234" s="43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>
      <c r="A235" s="45">
        <v>2060703</v>
      </c>
      <c r="B235" s="45" t="s">
        <v>256</v>
      </c>
      <c r="C235" s="43">
        <v>7</v>
      </c>
      <c r="D235" s="43">
        <v>6</v>
      </c>
      <c r="E235" s="44"/>
      <c r="F235" s="53"/>
      <c r="G235" s="43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>
      <c r="A236" s="45">
        <v>2060704</v>
      </c>
      <c r="B236" s="45" t="s">
        <v>257</v>
      </c>
      <c r="C236" s="43">
        <v>10</v>
      </c>
      <c r="D236" s="43">
        <v>5</v>
      </c>
      <c r="E236" s="44"/>
      <c r="F236" s="53"/>
      <c r="G236" s="43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>
      <c r="A237" s="45">
        <v>2060799</v>
      </c>
      <c r="B237" s="45" t="s">
        <v>258</v>
      </c>
      <c r="C237" s="43">
        <v>438</v>
      </c>
      <c r="D237" s="43">
        <v>359</v>
      </c>
      <c r="E237" s="44"/>
      <c r="F237" s="53"/>
      <c r="G237" s="43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>
      <c r="A238" s="45">
        <v>20608</v>
      </c>
      <c r="B238" s="46" t="s">
        <v>259</v>
      </c>
      <c r="C238" s="43">
        <v>15</v>
      </c>
      <c r="D238" s="43">
        <v>12</v>
      </c>
      <c r="E238" s="44"/>
      <c r="F238" s="53"/>
      <c r="G238" s="43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>
      <c r="A239" s="45">
        <v>2060899</v>
      </c>
      <c r="B239" s="45" t="s">
        <v>260</v>
      </c>
      <c r="C239" s="43">
        <v>15</v>
      </c>
      <c r="D239" s="43">
        <v>12</v>
      </c>
      <c r="E239" s="44"/>
      <c r="F239" s="53"/>
      <c r="G239" s="43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>
      <c r="A240" s="45">
        <v>20699</v>
      </c>
      <c r="B240" s="46" t="s">
        <v>261</v>
      </c>
      <c r="C240" s="43">
        <v>12206</v>
      </c>
      <c r="D240" s="43">
        <v>14160</v>
      </c>
      <c r="E240" s="44"/>
      <c r="F240" s="53"/>
      <c r="G240" s="43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>
      <c r="A241" s="45">
        <v>2069999</v>
      </c>
      <c r="B241" s="45" t="s">
        <v>263</v>
      </c>
      <c r="C241" s="43">
        <v>12206</v>
      </c>
      <c r="D241" s="43">
        <v>14160</v>
      </c>
      <c r="E241" s="44"/>
      <c r="F241" s="53"/>
      <c r="G241" s="43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ht="19.2" spans="1:26">
      <c r="A242" s="45">
        <v>207</v>
      </c>
      <c r="B242" s="46" t="s">
        <v>264</v>
      </c>
      <c r="C242" s="43">
        <v>13618</v>
      </c>
      <c r="D242" s="43">
        <v>14411</v>
      </c>
      <c r="E242" s="44">
        <f>D242/C242-1</f>
        <v>0.0582317520928184</v>
      </c>
      <c r="F242" s="53" t="s">
        <v>772</v>
      </c>
      <c r="G242" s="43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>
      <c r="A243" s="45">
        <v>20701</v>
      </c>
      <c r="B243" s="46" t="s">
        <v>266</v>
      </c>
      <c r="C243" s="43">
        <v>8563</v>
      </c>
      <c r="D243" s="43">
        <v>9137</v>
      </c>
      <c r="E243" s="44"/>
      <c r="F243" s="53"/>
      <c r="G243" s="43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>
      <c r="A244" s="45">
        <v>2070101</v>
      </c>
      <c r="B244" s="45" t="s">
        <v>67</v>
      </c>
      <c r="C244" s="43">
        <v>1161</v>
      </c>
      <c r="D244" s="43">
        <v>1338</v>
      </c>
      <c r="E244" s="44"/>
      <c r="F244" s="53"/>
      <c r="G244" s="43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>
      <c r="A245" s="45">
        <v>2070102</v>
      </c>
      <c r="B245" s="45" t="s">
        <v>68</v>
      </c>
      <c r="C245" s="43">
        <v>13</v>
      </c>
      <c r="D245" s="43">
        <v>17</v>
      </c>
      <c r="E245" s="44"/>
      <c r="F245" s="53"/>
      <c r="G245" s="43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>
      <c r="A246" s="45">
        <v>2070104</v>
      </c>
      <c r="B246" s="45" t="s">
        <v>267</v>
      </c>
      <c r="C246" s="43">
        <v>352</v>
      </c>
      <c r="D246" s="43">
        <v>388</v>
      </c>
      <c r="E246" s="44"/>
      <c r="F246" s="53"/>
      <c r="G246" s="43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>
      <c r="A247" s="45">
        <v>2070106</v>
      </c>
      <c r="B247" s="45" t="s">
        <v>268</v>
      </c>
      <c r="C247" s="43">
        <v>267</v>
      </c>
      <c r="D247" s="43">
        <v>493</v>
      </c>
      <c r="E247" s="44"/>
      <c r="F247" s="53"/>
      <c r="G247" s="43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>
      <c r="A248" s="45">
        <v>2070107</v>
      </c>
      <c r="B248" s="45" t="s">
        <v>269</v>
      </c>
      <c r="C248" s="43">
        <v>530</v>
      </c>
      <c r="D248" s="43">
        <v>554</v>
      </c>
      <c r="E248" s="44"/>
      <c r="F248" s="53"/>
      <c r="G248" s="43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>
      <c r="A249" s="45">
        <v>2070108</v>
      </c>
      <c r="B249" s="45" t="s">
        <v>270</v>
      </c>
      <c r="C249" s="43">
        <v>500</v>
      </c>
      <c r="D249" s="43">
        <v>695</v>
      </c>
      <c r="E249" s="44"/>
      <c r="F249" s="53"/>
      <c r="G249" s="43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>
      <c r="A250" s="45">
        <v>2070109</v>
      </c>
      <c r="B250" s="45" t="s">
        <v>271</v>
      </c>
      <c r="C250" s="43">
        <v>2748</v>
      </c>
      <c r="D250" s="43">
        <v>2234</v>
      </c>
      <c r="E250" s="44"/>
      <c r="F250" s="53"/>
      <c r="G250" s="43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>
      <c r="A251" s="45">
        <v>2070111</v>
      </c>
      <c r="B251" s="45" t="s">
        <v>273</v>
      </c>
      <c r="C251" s="43">
        <v>106</v>
      </c>
      <c r="D251" s="43">
        <v>91</v>
      </c>
      <c r="E251" s="44"/>
      <c r="F251" s="53"/>
      <c r="G251" s="43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>
      <c r="A252" s="45">
        <v>2070112</v>
      </c>
      <c r="B252" s="45" t="s">
        <v>274</v>
      </c>
      <c r="C252" s="43">
        <v>13</v>
      </c>
      <c r="D252" s="43">
        <v>2</v>
      </c>
      <c r="E252" s="44"/>
      <c r="F252" s="53"/>
      <c r="G252" s="43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>
      <c r="A253" s="45">
        <v>2070113</v>
      </c>
      <c r="B253" s="45" t="s">
        <v>275</v>
      </c>
      <c r="C253" s="43">
        <v>572</v>
      </c>
      <c r="D253" s="43">
        <v>500</v>
      </c>
      <c r="E253" s="44"/>
      <c r="F253" s="53"/>
      <c r="G253" s="43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>
      <c r="A254" s="45">
        <v>2070199</v>
      </c>
      <c r="B254" s="45" t="s">
        <v>276</v>
      </c>
      <c r="C254" s="43">
        <v>2301</v>
      </c>
      <c r="D254" s="43">
        <v>2825</v>
      </c>
      <c r="E254" s="44"/>
      <c r="F254" s="53"/>
      <c r="G254" s="43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>
      <c r="A255" s="45">
        <v>20702</v>
      </c>
      <c r="B255" s="46" t="s">
        <v>277</v>
      </c>
      <c r="C255" s="43">
        <v>1385</v>
      </c>
      <c r="D255" s="43">
        <v>1840</v>
      </c>
      <c r="E255" s="44"/>
      <c r="F255" s="53"/>
      <c r="G255" s="43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>
      <c r="A256" s="45">
        <v>2070202</v>
      </c>
      <c r="B256" s="45" t="s">
        <v>68</v>
      </c>
      <c r="C256" s="43"/>
      <c r="D256" s="43">
        <v>16</v>
      </c>
      <c r="E256" s="44"/>
      <c r="F256" s="53"/>
      <c r="G256" s="43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>
      <c r="A257" s="45">
        <v>2070204</v>
      </c>
      <c r="B257" s="45" t="s">
        <v>278</v>
      </c>
      <c r="C257" s="43">
        <v>28</v>
      </c>
      <c r="D257" s="43">
        <v>471</v>
      </c>
      <c r="E257" s="44"/>
      <c r="F257" s="53"/>
      <c r="G257" s="43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>
      <c r="A258" s="45">
        <v>2070205</v>
      </c>
      <c r="B258" s="45" t="s">
        <v>279</v>
      </c>
      <c r="C258" s="43">
        <v>1088</v>
      </c>
      <c r="D258" s="43">
        <v>977</v>
      </c>
      <c r="E258" s="44"/>
      <c r="F258" s="53"/>
      <c r="G258" s="43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>
      <c r="A259" s="45">
        <v>2070206</v>
      </c>
      <c r="B259" s="45" t="s">
        <v>280</v>
      </c>
      <c r="C259" s="43"/>
      <c r="D259" s="43">
        <v>54</v>
      </c>
      <c r="E259" s="44"/>
      <c r="F259" s="53"/>
      <c r="G259" s="43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>
      <c r="A260" s="45">
        <v>2070299</v>
      </c>
      <c r="B260" s="45" t="s">
        <v>281</v>
      </c>
      <c r="C260" s="43">
        <v>269</v>
      </c>
      <c r="D260" s="43">
        <v>322</v>
      </c>
      <c r="E260" s="44"/>
      <c r="F260" s="53"/>
      <c r="G260" s="43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>
      <c r="A261" s="45">
        <v>20703</v>
      </c>
      <c r="B261" s="46" t="s">
        <v>282</v>
      </c>
      <c r="C261" s="43">
        <v>243</v>
      </c>
      <c r="D261" s="43">
        <v>291</v>
      </c>
      <c r="E261" s="44"/>
      <c r="F261" s="53"/>
      <c r="G261" s="43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>
      <c r="A262" s="45">
        <v>2070301</v>
      </c>
      <c r="B262" s="45" t="s">
        <v>67</v>
      </c>
      <c r="C262" s="43">
        <v>146</v>
      </c>
      <c r="D262" s="43"/>
      <c r="E262" s="44"/>
      <c r="F262" s="53"/>
      <c r="G262" s="43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>
      <c r="A263" s="45">
        <v>2070302</v>
      </c>
      <c r="B263" s="45" t="s">
        <v>68</v>
      </c>
      <c r="C263" s="43">
        <v>6</v>
      </c>
      <c r="D263" s="43"/>
      <c r="E263" s="44"/>
      <c r="F263" s="53"/>
      <c r="G263" s="43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>
      <c r="A264" s="45">
        <v>2070307</v>
      </c>
      <c r="B264" s="45" t="s">
        <v>660</v>
      </c>
      <c r="C264" s="43"/>
      <c r="D264" s="43">
        <v>200</v>
      </c>
      <c r="E264" s="44"/>
      <c r="F264" s="53"/>
      <c r="G264" s="43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>
      <c r="A265" s="45">
        <v>2070399</v>
      </c>
      <c r="B265" s="45" t="s">
        <v>283</v>
      </c>
      <c r="C265" s="43">
        <v>91</v>
      </c>
      <c r="D265" s="43">
        <v>91</v>
      </c>
      <c r="E265" s="44"/>
      <c r="F265" s="53"/>
      <c r="G265" s="43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>
      <c r="A266" s="45">
        <v>20706</v>
      </c>
      <c r="B266" s="46" t="s">
        <v>288</v>
      </c>
      <c r="C266" s="43">
        <v>702</v>
      </c>
      <c r="D266" s="43">
        <v>684</v>
      </c>
      <c r="E266" s="44"/>
      <c r="F266" s="53"/>
      <c r="G266" s="43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>
      <c r="A267" s="45">
        <v>2070607</v>
      </c>
      <c r="B267" s="45" t="s">
        <v>286</v>
      </c>
      <c r="C267" s="43">
        <v>702</v>
      </c>
      <c r="D267" s="43">
        <v>684</v>
      </c>
      <c r="E267" s="44"/>
      <c r="F267" s="53"/>
      <c r="G267" s="43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>
      <c r="A268" s="45">
        <v>20708</v>
      </c>
      <c r="B268" s="46" t="s">
        <v>289</v>
      </c>
      <c r="C268" s="43">
        <v>166</v>
      </c>
      <c r="D268" s="43">
        <v>301</v>
      </c>
      <c r="E268" s="44"/>
      <c r="F268" s="53"/>
      <c r="G268" s="43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>
      <c r="A269" s="45">
        <v>2070801</v>
      </c>
      <c r="B269" s="45" t="s">
        <v>67</v>
      </c>
      <c r="C269" s="43">
        <v>124</v>
      </c>
      <c r="D269" s="43">
        <v>125</v>
      </c>
      <c r="E269" s="44"/>
      <c r="F269" s="53"/>
      <c r="G269" s="43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>
      <c r="A270" s="45">
        <v>2070899</v>
      </c>
      <c r="B270" s="45" t="s">
        <v>290</v>
      </c>
      <c r="C270" s="43">
        <v>42</v>
      </c>
      <c r="D270" s="43">
        <v>176</v>
      </c>
      <c r="E270" s="44"/>
      <c r="F270" s="53"/>
      <c r="G270" s="43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>
      <c r="A271" s="45">
        <v>20799</v>
      </c>
      <c r="B271" s="46" t="s">
        <v>661</v>
      </c>
      <c r="C271" s="43">
        <v>2559</v>
      </c>
      <c r="D271" s="43">
        <v>2158</v>
      </c>
      <c r="E271" s="44"/>
      <c r="F271" s="53"/>
      <c r="G271" s="43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>
      <c r="A272" s="45">
        <v>2079903</v>
      </c>
      <c r="B272" s="45" t="s">
        <v>293</v>
      </c>
      <c r="C272" s="43">
        <v>1000</v>
      </c>
      <c r="D272" s="43">
        <v>1000</v>
      </c>
      <c r="E272" s="44"/>
      <c r="F272" s="53"/>
      <c r="G272" s="43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>
      <c r="A273" s="45">
        <v>2079999</v>
      </c>
      <c r="B273" s="45" t="s">
        <v>662</v>
      </c>
      <c r="C273" s="43">
        <v>1559</v>
      </c>
      <c r="D273" s="43">
        <v>1158</v>
      </c>
      <c r="E273" s="44"/>
      <c r="F273" s="53"/>
      <c r="G273" s="43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ht="31.5" customHeight="1" spans="1:26">
      <c r="A274" s="45">
        <v>208</v>
      </c>
      <c r="B274" s="46" t="s">
        <v>295</v>
      </c>
      <c r="C274" s="43">
        <v>111946</v>
      </c>
      <c r="D274" s="43">
        <v>133275</v>
      </c>
      <c r="E274" s="44">
        <f>D274/C274-1</f>
        <v>0.190529362371143</v>
      </c>
      <c r="F274" s="53" t="s">
        <v>773</v>
      </c>
      <c r="G274" s="43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>
      <c r="A275" s="45">
        <v>20801</v>
      </c>
      <c r="B275" s="46" t="s">
        <v>297</v>
      </c>
      <c r="C275" s="43">
        <v>6448</v>
      </c>
      <c r="D275" s="43">
        <v>6198</v>
      </c>
      <c r="E275" s="44"/>
      <c r="F275" s="53"/>
      <c r="G275" s="43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>
      <c r="A276" s="45">
        <v>2080101</v>
      </c>
      <c r="B276" s="45" t="s">
        <v>67</v>
      </c>
      <c r="C276" s="43">
        <v>3698</v>
      </c>
      <c r="D276" s="43">
        <v>3184</v>
      </c>
      <c r="E276" s="44"/>
      <c r="F276" s="53"/>
      <c r="G276" s="43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>
      <c r="A277" s="45">
        <v>2080102</v>
      </c>
      <c r="B277" s="45" t="s">
        <v>68</v>
      </c>
      <c r="C277" s="43">
        <v>4</v>
      </c>
      <c r="D277" s="43"/>
      <c r="E277" s="44"/>
      <c r="F277" s="53"/>
      <c r="G277" s="43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>
      <c r="A278" s="45">
        <v>2080104</v>
      </c>
      <c r="B278" s="45" t="s">
        <v>298</v>
      </c>
      <c r="C278" s="43">
        <v>150</v>
      </c>
      <c r="D278" s="43">
        <v>150</v>
      </c>
      <c r="E278" s="44"/>
      <c r="F278" s="53"/>
      <c r="G278" s="43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>
      <c r="A279" s="45">
        <v>2080105</v>
      </c>
      <c r="B279" s="45" t="s">
        <v>299</v>
      </c>
      <c r="C279" s="43">
        <v>34</v>
      </c>
      <c r="D279" s="43">
        <v>32</v>
      </c>
      <c r="E279" s="44"/>
      <c r="F279" s="53"/>
      <c r="G279" s="43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>
      <c r="A280" s="45">
        <v>2080106</v>
      </c>
      <c r="B280" s="45" t="s">
        <v>300</v>
      </c>
      <c r="C280" s="43">
        <v>36</v>
      </c>
      <c r="D280" s="43">
        <v>34</v>
      </c>
      <c r="E280" s="44"/>
      <c r="F280" s="53"/>
      <c r="G280" s="43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>
      <c r="A281" s="45">
        <v>2080107</v>
      </c>
      <c r="B281" s="45" t="s">
        <v>301</v>
      </c>
      <c r="C281" s="43">
        <v>36</v>
      </c>
      <c r="D281" s="43">
        <v>33</v>
      </c>
      <c r="E281" s="44"/>
      <c r="F281" s="53"/>
      <c r="G281" s="43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>
      <c r="A282" s="45">
        <v>2080108</v>
      </c>
      <c r="B282" s="45" t="s">
        <v>99</v>
      </c>
      <c r="C282" s="43">
        <v>150</v>
      </c>
      <c r="D282" s="43">
        <v>245</v>
      </c>
      <c r="E282" s="44"/>
      <c r="F282" s="53"/>
      <c r="G282" s="43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>
      <c r="A283" s="45">
        <v>2080109</v>
      </c>
      <c r="B283" s="45" t="s">
        <v>302</v>
      </c>
      <c r="C283" s="43">
        <v>993</v>
      </c>
      <c r="D283" s="43">
        <v>943</v>
      </c>
      <c r="E283" s="44"/>
      <c r="F283" s="53"/>
      <c r="G283" s="43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>
      <c r="A284" s="45">
        <v>2080110</v>
      </c>
      <c r="B284" s="45" t="s">
        <v>303</v>
      </c>
      <c r="C284" s="43">
        <v>111</v>
      </c>
      <c r="D284" s="43">
        <v>106</v>
      </c>
      <c r="E284" s="44"/>
      <c r="F284" s="53"/>
      <c r="G284" s="43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>
      <c r="A285" s="45">
        <v>2080111</v>
      </c>
      <c r="B285" s="45" t="s">
        <v>304</v>
      </c>
      <c r="C285" s="43">
        <v>31</v>
      </c>
      <c r="D285" s="43">
        <v>58</v>
      </c>
      <c r="E285" s="44"/>
      <c r="F285" s="53"/>
      <c r="G285" s="43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>
      <c r="A286" s="45">
        <v>2080112</v>
      </c>
      <c r="B286" s="45" t="s">
        <v>664</v>
      </c>
      <c r="C286" s="43"/>
      <c r="D286" s="43">
        <v>15</v>
      </c>
      <c r="E286" s="44"/>
      <c r="F286" s="53"/>
      <c r="G286" s="43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>
      <c r="A287" s="45">
        <v>2080199</v>
      </c>
      <c r="B287" s="45" t="s">
        <v>305</v>
      </c>
      <c r="C287" s="43">
        <v>1205</v>
      </c>
      <c r="D287" s="43">
        <v>1398</v>
      </c>
      <c r="E287" s="44"/>
      <c r="F287" s="53"/>
      <c r="G287" s="43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>
      <c r="A288" s="45">
        <v>20802</v>
      </c>
      <c r="B288" s="46" t="s">
        <v>306</v>
      </c>
      <c r="C288" s="43">
        <v>1810</v>
      </c>
      <c r="D288" s="43">
        <v>1032</v>
      </c>
      <c r="E288" s="44"/>
      <c r="F288" s="53"/>
      <c r="G288" s="43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>
      <c r="A289" s="45">
        <v>2080201</v>
      </c>
      <c r="B289" s="45" t="s">
        <v>67</v>
      </c>
      <c r="C289" s="43">
        <v>557</v>
      </c>
      <c r="D289" s="43">
        <v>496</v>
      </c>
      <c r="E289" s="44"/>
      <c r="F289" s="53"/>
      <c r="G289" s="43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>
      <c r="A290" s="45">
        <v>2080206</v>
      </c>
      <c r="B290" s="45" t="s">
        <v>665</v>
      </c>
      <c r="C290" s="43">
        <v>30</v>
      </c>
      <c r="D290" s="43">
        <v>20</v>
      </c>
      <c r="E290" s="44"/>
      <c r="F290" s="53"/>
      <c r="G290" s="43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>
      <c r="A291" s="45">
        <v>2080207</v>
      </c>
      <c r="B291" s="45" t="s">
        <v>310</v>
      </c>
      <c r="C291" s="43">
        <v>119</v>
      </c>
      <c r="D291" s="43">
        <v>117</v>
      </c>
      <c r="E291" s="44"/>
      <c r="F291" s="53"/>
      <c r="G291" s="43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>
      <c r="A292" s="45">
        <v>2080208</v>
      </c>
      <c r="B292" s="45" t="s">
        <v>666</v>
      </c>
      <c r="C292" s="43">
        <v>110</v>
      </c>
      <c r="D292" s="43"/>
      <c r="E292" s="44"/>
      <c r="F292" s="53"/>
      <c r="G292" s="43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>
      <c r="A293" s="45">
        <v>2080299</v>
      </c>
      <c r="B293" s="45" t="s">
        <v>312</v>
      </c>
      <c r="C293" s="43">
        <v>994</v>
      </c>
      <c r="D293" s="43">
        <v>399</v>
      </c>
      <c r="E293" s="44"/>
      <c r="F293" s="53"/>
      <c r="G293" s="43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>
      <c r="A294" s="45">
        <v>20805</v>
      </c>
      <c r="B294" s="46" t="s">
        <v>667</v>
      </c>
      <c r="C294" s="43">
        <v>39273</v>
      </c>
      <c r="D294" s="43">
        <v>53282</v>
      </c>
      <c r="E294" s="44"/>
      <c r="F294" s="53"/>
      <c r="G294" s="43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>
      <c r="A295" s="45">
        <v>2080502</v>
      </c>
      <c r="B295" s="45" t="s">
        <v>314</v>
      </c>
      <c r="C295" s="43">
        <v>419</v>
      </c>
      <c r="D295" s="43">
        <v>399</v>
      </c>
      <c r="E295" s="44"/>
      <c r="F295" s="53"/>
      <c r="G295" s="43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>
      <c r="A296" s="45">
        <v>2080505</v>
      </c>
      <c r="B296" s="45" t="s">
        <v>315</v>
      </c>
      <c r="C296" s="43">
        <v>15433</v>
      </c>
      <c r="D296" s="43">
        <v>12503</v>
      </c>
      <c r="E296" s="44"/>
      <c r="F296" s="53"/>
      <c r="G296" s="43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>
      <c r="A297" s="45">
        <v>2080506</v>
      </c>
      <c r="B297" s="45" t="s">
        <v>316</v>
      </c>
      <c r="C297" s="43">
        <v>6412</v>
      </c>
      <c r="D297" s="43">
        <v>6248</v>
      </c>
      <c r="E297" s="44"/>
      <c r="F297" s="53"/>
      <c r="G297" s="43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>
      <c r="A298" s="45">
        <v>2080507</v>
      </c>
      <c r="B298" s="45" t="s">
        <v>317</v>
      </c>
      <c r="C298" s="43">
        <v>17000</v>
      </c>
      <c r="D298" s="43">
        <v>34000</v>
      </c>
      <c r="E298" s="44"/>
      <c r="F298" s="53"/>
      <c r="G298" s="43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>
      <c r="A299" s="45">
        <v>2080599</v>
      </c>
      <c r="B299" s="45" t="s">
        <v>668</v>
      </c>
      <c r="C299" s="43">
        <v>9</v>
      </c>
      <c r="D299" s="43">
        <v>132</v>
      </c>
      <c r="E299" s="44"/>
      <c r="F299" s="53"/>
      <c r="G299" s="43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>
      <c r="A300" s="45">
        <v>20807</v>
      </c>
      <c r="B300" s="46" t="s">
        <v>319</v>
      </c>
      <c r="C300" s="43">
        <v>1296</v>
      </c>
      <c r="D300" s="43">
        <v>930</v>
      </c>
      <c r="E300" s="44"/>
      <c r="F300" s="53"/>
      <c r="G300" s="43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>
      <c r="A301" s="45">
        <v>2080702</v>
      </c>
      <c r="B301" s="45" t="s">
        <v>320</v>
      </c>
      <c r="C301" s="43">
        <v>200</v>
      </c>
      <c r="D301" s="43">
        <v>200</v>
      </c>
      <c r="E301" s="44"/>
      <c r="F301" s="53"/>
      <c r="G301" s="43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>
      <c r="A302" s="45">
        <v>2080713</v>
      </c>
      <c r="B302" s="45" t="s">
        <v>321</v>
      </c>
      <c r="C302" s="43">
        <v>400</v>
      </c>
      <c r="D302" s="43">
        <v>610</v>
      </c>
      <c r="E302" s="44"/>
      <c r="F302" s="53"/>
      <c r="G302" s="43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>
      <c r="A303" s="45">
        <v>2080799</v>
      </c>
      <c r="B303" s="45" t="s">
        <v>322</v>
      </c>
      <c r="C303" s="43">
        <v>696</v>
      </c>
      <c r="D303" s="43">
        <v>120</v>
      </c>
      <c r="E303" s="44"/>
      <c r="F303" s="53"/>
      <c r="G303" s="43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>
      <c r="A304" s="45">
        <v>20808</v>
      </c>
      <c r="B304" s="46" t="s">
        <v>323</v>
      </c>
      <c r="C304" s="43">
        <v>7655</v>
      </c>
      <c r="D304" s="43">
        <v>7803</v>
      </c>
      <c r="E304" s="44"/>
      <c r="F304" s="53"/>
      <c r="G304" s="43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>
      <c r="A305" s="45">
        <v>2080801</v>
      </c>
      <c r="B305" s="45" t="s">
        <v>324</v>
      </c>
      <c r="C305" s="43">
        <v>40</v>
      </c>
      <c r="D305" s="43">
        <v>370</v>
      </c>
      <c r="E305" s="44"/>
      <c r="F305" s="53"/>
      <c r="G305" s="43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>
      <c r="A306" s="45">
        <v>2080802</v>
      </c>
      <c r="B306" s="45" t="s">
        <v>325</v>
      </c>
      <c r="C306" s="43">
        <v>1495</v>
      </c>
      <c r="D306" s="43">
        <v>1250</v>
      </c>
      <c r="E306" s="44"/>
      <c r="F306" s="53"/>
      <c r="G306" s="43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>
      <c r="A307" s="45">
        <v>2080803</v>
      </c>
      <c r="B307" s="45" t="s">
        <v>326</v>
      </c>
      <c r="C307" s="43">
        <v>3703</v>
      </c>
      <c r="D307" s="43">
        <v>4006</v>
      </c>
      <c r="E307" s="44"/>
      <c r="F307" s="53"/>
      <c r="G307" s="43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>
      <c r="A308" s="45">
        <v>2080804</v>
      </c>
      <c r="B308" s="45" t="s">
        <v>327</v>
      </c>
      <c r="C308" s="43">
        <v>55</v>
      </c>
      <c r="D308" s="43">
        <v>45</v>
      </c>
      <c r="E308" s="44"/>
      <c r="F308" s="53"/>
      <c r="G308" s="43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>
      <c r="A309" s="45">
        <v>2080805</v>
      </c>
      <c r="B309" s="45" t="s">
        <v>328</v>
      </c>
      <c r="C309" s="43">
        <v>2030</v>
      </c>
      <c r="D309" s="43">
        <v>2030</v>
      </c>
      <c r="E309" s="44"/>
      <c r="F309" s="53"/>
      <c r="G309" s="43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>
      <c r="A310" s="45">
        <v>2080899</v>
      </c>
      <c r="B310" s="45" t="s">
        <v>329</v>
      </c>
      <c r="C310" s="43">
        <v>332</v>
      </c>
      <c r="D310" s="43">
        <v>102</v>
      </c>
      <c r="E310" s="44"/>
      <c r="F310" s="53"/>
      <c r="G310" s="43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>
      <c r="A311" s="45">
        <v>20809</v>
      </c>
      <c r="B311" s="46" t="s">
        <v>330</v>
      </c>
      <c r="C311" s="43">
        <v>1502</v>
      </c>
      <c r="D311" s="43">
        <v>2038</v>
      </c>
      <c r="E311" s="44"/>
      <c r="F311" s="53"/>
      <c r="G311" s="43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>
      <c r="A312" s="45">
        <v>2080901</v>
      </c>
      <c r="B312" s="45" t="s">
        <v>331</v>
      </c>
      <c r="C312" s="43">
        <v>1030</v>
      </c>
      <c r="D312" s="43">
        <v>900</v>
      </c>
      <c r="E312" s="44"/>
      <c r="F312" s="53"/>
      <c r="G312" s="43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>
      <c r="A313" s="45">
        <v>2080902</v>
      </c>
      <c r="B313" s="45" t="s">
        <v>332</v>
      </c>
      <c r="C313" s="43">
        <v>355</v>
      </c>
      <c r="D313" s="43">
        <v>400</v>
      </c>
      <c r="E313" s="44"/>
      <c r="F313" s="53"/>
      <c r="G313" s="43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>
      <c r="A314" s="45">
        <v>2080903</v>
      </c>
      <c r="B314" s="45" t="s">
        <v>333</v>
      </c>
      <c r="C314" s="43">
        <v>84</v>
      </c>
      <c r="D314" s="43">
        <v>63</v>
      </c>
      <c r="E314" s="44"/>
      <c r="F314" s="53"/>
      <c r="G314" s="43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>
      <c r="A315" s="45">
        <v>2080904</v>
      </c>
      <c r="B315" s="45" t="s">
        <v>334</v>
      </c>
      <c r="C315" s="43"/>
      <c r="D315" s="43">
        <v>150</v>
      </c>
      <c r="E315" s="44"/>
      <c r="F315" s="53"/>
      <c r="G315" s="43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>
      <c r="A316" s="45">
        <v>2080905</v>
      </c>
      <c r="B316" s="45" t="s">
        <v>335</v>
      </c>
      <c r="C316" s="43">
        <v>33</v>
      </c>
      <c r="D316" s="43">
        <v>415</v>
      </c>
      <c r="E316" s="44"/>
      <c r="F316" s="53"/>
      <c r="G316" s="43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>
      <c r="A317" s="45">
        <v>2080999</v>
      </c>
      <c r="B317" s="45" t="s">
        <v>336</v>
      </c>
      <c r="C317" s="43"/>
      <c r="D317" s="43">
        <v>110</v>
      </c>
      <c r="E317" s="44"/>
      <c r="F317" s="53"/>
      <c r="G317" s="43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>
      <c r="A318" s="45">
        <v>20810</v>
      </c>
      <c r="B318" s="46" t="s">
        <v>337</v>
      </c>
      <c r="C318" s="43">
        <v>3859</v>
      </c>
      <c r="D318" s="43">
        <v>4610</v>
      </c>
      <c r="E318" s="44"/>
      <c r="F318" s="53"/>
      <c r="G318" s="43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>
      <c r="A319" s="45">
        <v>2081001</v>
      </c>
      <c r="B319" s="45" t="s">
        <v>338</v>
      </c>
      <c r="C319" s="43">
        <v>222</v>
      </c>
      <c r="D319" s="43">
        <v>247</v>
      </c>
      <c r="E319" s="44"/>
      <c r="F319" s="53"/>
      <c r="G319" s="43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>
      <c r="A320" s="45">
        <v>2081002</v>
      </c>
      <c r="B320" s="45" t="s">
        <v>339</v>
      </c>
      <c r="C320" s="43">
        <v>2155</v>
      </c>
      <c r="D320" s="43">
        <v>2800</v>
      </c>
      <c r="E320" s="44"/>
      <c r="F320" s="53"/>
      <c r="G320" s="43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>
      <c r="A321" s="45">
        <v>2081004</v>
      </c>
      <c r="B321" s="45" t="s">
        <v>340</v>
      </c>
      <c r="C321" s="43">
        <v>736</v>
      </c>
      <c r="D321" s="43">
        <v>760</v>
      </c>
      <c r="E321" s="44"/>
      <c r="F321" s="53"/>
      <c r="G321" s="43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>
      <c r="A322" s="45">
        <v>2081005</v>
      </c>
      <c r="B322" s="45" t="s">
        <v>341</v>
      </c>
      <c r="C322" s="43">
        <v>746</v>
      </c>
      <c r="D322" s="43">
        <v>803</v>
      </c>
      <c r="E322" s="44"/>
      <c r="F322" s="53"/>
      <c r="G322" s="43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>
      <c r="A323" s="45">
        <v>20811</v>
      </c>
      <c r="B323" s="46" t="s">
        <v>343</v>
      </c>
      <c r="C323" s="43">
        <v>5239</v>
      </c>
      <c r="D323" s="43">
        <v>6867</v>
      </c>
      <c r="E323" s="44"/>
      <c r="F323" s="53"/>
      <c r="G323" s="43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>
      <c r="A324" s="45">
        <v>2081101</v>
      </c>
      <c r="B324" s="45" t="s">
        <v>67</v>
      </c>
      <c r="C324" s="43">
        <v>143</v>
      </c>
      <c r="D324" s="43">
        <v>162</v>
      </c>
      <c r="E324" s="44"/>
      <c r="F324" s="53"/>
      <c r="G324" s="43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>
      <c r="A325" s="45">
        <v>2081102</v>
      </c>
      <c r="B325" s="45" t="s">
        <v>68</v>
      </c>
      <c r="C325" s="43">
        <v>1</v>
      </c>
      <c r="D325" s="43">
        <v>1</v>
      </c>
      <c r="E325" s="44"/>
      <c r="F325" s="53"/>
      <c r="G325" s="43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>
      <c r="A326" s="45">
        <v>2081103</v>
      </c>
      <c r="B326" s="45" t="s">
        <v>79</v>
      </c>
      <c r="C326" s="43">
        <v>3</v>
      </c>
      <c r="D326" s="43">
        <v>5</v>
      </c>
      <c r="E326" s="44"/>
      <c r="F326" s="53"/>
      <c r="G326" s="43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>
      <c r="A327" s="45">
        <v>2081104</v>
      </c>
      <c r="B327" s="45" t="s">
        <v>344</v>
      </c>
      <c r="C327" s="43">
        <v>411</v>
      </c>
      <c r="D327" s="43">
        <v>483</v>
      </c>
      <c r="E327" s="44"/>
      <c r="F327" s="53"/>
      <c r="G327" s="43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>
      <c r="A328" s="45">
        <v>2081105</v>
      </c>
      <c r="B328" s="45" t="s">
        <v>345</v>
      </c>
      <c r="C328" s="43">
        <v>458</v>
      </c>
      <c r="D328" s="43">
        <v>467</v>
      </c>
      <c r="E328" s="44"/>
      <c r="F328" s="53"/>
      <c r="G328" s="43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>
      <c r="A329" s="45">
        <v>2081106</v>
      </c>
      <c r="B329" s="45" t="s">
        <v>346</v>
      </c>
      <c r="C329" s="43">
        <v>15</v>
      </c>
      <c r="D329" s="43">
        <v>223</v>
      </c>
      <c r="E329" s="44"/>
      <c r="F329" s="53"/>
      <c r="G329" s="43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>
      <c r="A330" s="45">
        <v>2081107</v>
      </c>
      <c r="B330" s="45" t="s">
        <v>347</v>
      </c>
      <c r="C330" s="43">
        <v>3559</v>
      </c>
      <c r="D330" s="43">
        <v>3960</v>
      </c>
      <c r="E330" s="44"/>
      <c r="F330" s="53"/>
      <c r="G330" s="43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>
      <c r="A331" s="45">
        <v>2081199</v>
      </c>
      <c r="B331" s="45" t="s">
        <v>348</v>
      </c>
      <c r="C331" s="43">
        <v>649</v>
      </c>
      <c r="D331" s="43">
        <v>1566</v>
      </c>
      <c r="E331" s="44"/>
      <c r="F331" s="53"/>
      <c r="G331" s="43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>
      <c r="A332" s="45">
        <v>20819</v>
      </c>
      <c r="B332" s="46" t="s">
        <v>353</v>
      </c>
      <c r="C332" s="43">
        <v>3592</v>
      </c>
      <c r="D332" s="43">
        <v>4280</v>
      </c>
      <c r="E332" s="44"/>
      <c r="F332" s="53"/>
      <c r="G332" s="43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>
      <c r="A333" s="45">
        <v>2081901</v>
      </c>
      <c r="B333" s="45" t="s">
        <v>354</v>
      </c>
      <c r="C333" s="43">
        <v>126</v>
      </c>
      <c r="D333" s="43">
        <v>160</v>
      </c>
      <c r="E333" s="44"/>
      <c r="F333" s="53"/>
      <c r="G333" s="43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>
      <c r="A334" s="45">
        <v>2081902</v>
      </c>
      <c r="B334" s="45" t="s">
        <v>355</v>
      </c>
      <c r="C334" s="43">
        <v>3466</v>
      </c>
      <c r="D334" s="43">
        <v>4120</v>
      </c>
      <c r="E334" s="44"/>
      <c r="F334" s="53"/>
      <c r="G334" s="43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>
      <c r="A335" s="45">
        <v>20820</v>
      </c>
      <c r="B335" s="46" t="s">
        <v>356</v>
      </c>
      <c r="C335" s="43">
        <v>590</v>
      </c>
      <c r="D335" s="43">
        <v>627</v>
      </c>
      <c r="E335" s="44"/>
      <c r="F335" s="53"/>
      <c r="G335" s="43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>
      <c r="A336" s="45">
        <v>2082001</v>
      </c>
      <c r="B336" s="45" t="s">
        <v>357</v>
      </c>
      <c r="C336" s="43">
        <v>332</v>
      </c>
      <c r="D336" s="43">
        <v>332</v>
      </c>
      <c r="E336" s="44"/>
      <c r="F336" s="53"/>
      <c r="G336" s="43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>
      <c r="A337" s="45">
        <v>2082002</v>
      </c>
      <c r="B337" s="45" t="s">
        <v>358</v>
      </c>
      <c r="C337" s="43">
        <v>258</v>
      </c>
      <c r="D337" s="43">
        <v>295</v>
      </c>
      <c r="E337" s="44"/>
      <c r="F337" s="53"/>
      <c r="G337" s="43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>
      <c r="A338" s="45">
        <v>20821</v>
      </c>
      <c r="B338" s="46" t="s">
        <v>359</v>
      </c>
      <c r="C338" s="43">
        <v>405</v>
      </c>
      <c r="D338" s="43">
        <v>538</v>
      </c>
      <c r="E338" s="44"/>
      <c r="F338" s="53"/>
      <c r="G338" s="43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>
      <c r="A339" s="45">
        <v>2082101</v>
      </c>
      <c r="B339" s="45" t="s">
        <v>360</v>
      </c>
      <c r="C339" s="43">
        <v>7</v>
      </c>
      <c r="D339" s="43">
        <v>7</v>
      </c>
      <c r="E339" s="44"/>
      <c r="F339" s="53"/>
      <c r="G339" s="43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>
      <c r="A340" s="45">
        <v>2082102</v>
      </c>
      <c r="B340" s="45" t="s">
        <v>361</v>
      </c>
      <c r="C340" s="43">
        <v>398</v>
      </c>
      <c r="D340" s="43">
        <v>531</v>
      </c>
      <c r="E340" s="44"/>
      <c r="F340" s="53"/>
      <c r="G340" s="43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>
      <c r="A341" s="45">
        <v>20825</v>
      </c>
      <c r="B341" s="46" t="s">
        <v>362</v>
      </c>
      <c r="C341" s="43">
        <v>124</v>
      </c>
      <c r="D341" s="43">
        <v>165</v>
      </c>
      <c r="E341" s="44"/>
      <c r="F341" s="53"/>
      <c r="G341" s="43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>
      <c r="A342" s="45">
        <v>2082502</v>
      </c>
      <c r="B342" s="45" t="s">
        <v>363</v>
      </c>
      <c r="C342" s="43">
        <v>124</v>
      </c>
      <c r="D342" s="43">
        <v>165</v>
      </c>
      <c r="E342" s="44"/>
      <c r="F342" s="53"/>
      <c r="G342" s="43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>
      <c r="A343" s="45">
        <v>20826</v>
      </c>
      <c r="B343" s="46" t="s">
        <v>364</v>
      </c>
      <c r="C343" s="43">
        <v>30000</v>
      </c>
      <c r="D343" s="43">
        <v>31930</v>
      </c>
      <c r="E343" s="44"/>
      <c r="F343" s="53"/>
      <c r="G343" s="43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>
      <c r="A344" s="45">
        <v>2082602</v>
      </c>
      <c r="B344" s="45" t="s">
        <v>365</v>
      </c>
      <c r="C344" s="43">
        <v>30000</v>
      </c>
      <c r="D344" s="43">
        <v>31930</v>
      </c>
      <c r="E344" s="44"/>
      <c r="F344" s="53"/>
      <c r="G344" s="43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>
      <c r="A345" s="45">
        <v>20827</v>
      </c>
      <c r="B345" s="46" t="s">
        <v>366</v>
      </c>
      <c r="C345" s="43">
        <v>1500</v>
      </c>
      <c r="D345" s="43"/>
      <c r="E345" s="44"/>
      <c r="F345" s="53"/>
      <c r="G345" s="43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>
      <c r="A346" s="45">
        <v>2082799</v>
      </c>
      <c r="B346" s="45" t="s">
        <v>367</v>
      </c>
      <c r="C346" s="43">
        <v>1500</v>
      </c>
      <c r="D346" s="43"/>
      <c r="E346" s="44"/>
      <c r="F346" s="53"/>
      <c r="G346" s="43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>
      <c r="A347" s="45">
        <v>20828</v>
      </c>
      <c r="B347" s="46" t="s">
        <v>368</v>
      </c>
      <c r="C347" s="43">
        <v>225</v>
      </c>
      <c r="D347" s="43">
        <v>934</v>
      </c>
      <c r="E347" s="44"/>
      <c r="F347" s="53"/>
      <c r="G347" s="43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>
      <c r="A348" s="45">
        <v>2082801</v>
      </c>
      <c r="B348" s="45" t="s">
        <v>67</v>
      </c>
      <c r="C348" s="43"/>
      <c r="D348" s="43">
        <v>206</v>
      </c>
      <c r="E348" s="44"/>
      <c r="F348" s="53"/>
      <c r="G348" s="43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>
      <c r="A349" s="45">
        <v>2082802</v>
      </c>
      <c r="B349" s="45" t="s">
        <v>68</v>
      </c>
      <c r="C349" s="43"/>
      <c r="D349" s="43">
        <v>9</v>
      </c>
      <c r="E349" s="44"/>
      <c r="F349" s="53"/>
      <c r="G349" s="43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>
      <c r="A350" s="45">
        <v>2082804</v>
      </c>
      <c r="B350" s="45" t="s">
        <v>307</v>
      </c>
      <c r="C350" s="43">
        <v>150</v>
      </c>
      <c r="D350" s="43">
        <v>190</v>
      </c>
      <c r="E350" s="44"/>
      <c r="F350" s="53"/>
      <c r="G350" s="43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>
      <c r="A351" s="45">
        <v>2082850</v>
      </c>
      <c r="B351" s="45" t="s">
        <v>83</v>
      </c>
      <c r="C351" s="43"/>
      <c r="D351" s="43">
        <v>82</v>
      </c>
      <c r="E351" s="44"/>
      <c r="F351" s="53"/>
      <c r="G351" s="43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>
      <c r="A352" s="45">
        <v>2082899</v>
      </c>
      <c r="B352" s="45" t="s">
        <v>369</v>
      </c>
      <c r="C352" s="43">
        <v>75</v>
      </c>
      <c r="D352" s="43">
        <v>447</v>
      </c>
      <c r="E352" s="44"/>
      <c r="F352" s="53"/>
      <c r="G352" s="43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>
      <c r="A353" s="45">
        <v>20830</v>
      </c>
      <c r="B353" s="46" t="s">
        <v>669</v>
      </c>
      <c r="C353" s="43"/>
      <c r="D353" s="43">
        <v>3800</v>
      </c>
      <c r="E353" s="44"/>
      <c r="F353" s="53"/>
      <c r="G353" s="43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>
      <c r="A354" s="45">
        <v>2083099</v>
      </c>
      <c r="B354" s="45" t="s">
        <v>670</v>
      </c>
      <c r="C354" s="43"/>
      <c r="D354" s="43">
        <v>3800</v>
      </c>
      <c r="E354" s="44"/>
      <c r="F354" s="53"/>
      <c r="G354" s="43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>
      <c r="A355" s="45">
        <v>20899</v>
      </c>
      <c r="B355" s="46" t="s">
        <v>370</v>
      </c>
      <c r="C355" s="43">
        <v>8428</v>
      </c>
      <c r="D355" s="43">
        <v>8241</v>
      </c>
      <c r="E355" s="44"/>
      <c r="F355" s="53"/>
      <c r="G355" s="43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>
      <c r="A356" s="45">
        <v>2089901</v>
      </c>
      <c r="B356" s="45" t="s">
        <v>371</v>
      </c>
      <c r="C356" s="43">
        <v>8428</v>
      </c>
      <c r="D356" s="43">
        <v>8241</v>
      </c>
      <c r="E356" s="44"/>
      <c r="F356" s="53"/>
      <c r="G356" s="43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ht="19.2" spans="1:26">
      <c r="A357" s="45">
        <v>210</v>
      </c>
      <c r="B357" s="46" t="s">
        <v>372</v>
      </c>
      <c r="C357" s="43">
        <v>90456</v>
      </c>
      <c r="D357" s="43">
        <v>95240</v>
      </c>
      <c r="E357" s="44">
        <f>D357/C357-1</f>
        <v>0.0528875917573184</v>
      </c>
      <c r="F357" s="53" t="s">
        <v>774</v>
      </c>
      <c r="G357" s="43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>
      <c r="A358" s="45">
        <v>21001</v>
      </c>
      <c r="B358" s="46" t="s">
        <v>373</v>
      </c>
      <c r="C358" s="43">
        <v>2557</v>
      </c>
      <c r="D358" s="43">
        <v>2779</v>
      </c>
      <c r="E358" s="44"/>
      <c r="F358" s="53"/>
      <c r="G358" s="43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>
      <c r="A359" s="45">
        <v>2100101</v>
      </c>
      <c r="B359" s="45" t="s">
        <v>67</v>
      </c>
      <c r="C359" s="43">
        <v>1941</v>
      </c>
      <c r="D359" s="43">
        <v>1849</v>
      </c>
      <c r="E359" s="44"/>
      <c r="F359" s="53"/>
      <c r="G359" s="43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>
      <c r="A360" s="45">
        <v>2100103</v>
      </c>
      <c r="B360" s="45" t="s">
        <v>79</v>
      </c>
      <c r="C360" s="43">
        <v>58</v>
      </c>
      <c r="D360" s="43">
        <v>61</v>
      </c>
      <c r="E360" s="44"/>
      <c r="F360" s="53"/>
      <c r="G360" s="43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>
      <c r="A361" s="45">
        <v>2100199</v>
      </c>
      <c r="B361" s="45" t="s">
        <v>374</v>
      </c>
      <c r="C361" s="43">
        <v>558</v>
      </c>
      <c r="D361" s="43">
        <v>869</v>
      </c>
      <c r="E361" s="44"/>
      <c r="F361" s="53"/>
      <c r="G361" s="43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>
      <c r="A362" s="45">
        <v>21002</v>
      </c>
      <c r="B362" s="46" t="s">
        <v>375</v>
      </c>
      <c r="C362" s="43">
        <v>2663</v>
      </c>
      <c r="D362" s="43">
        <v>2763</v>
      </c>
      <c r="E362" s="44"/>
      <c r="F362" s="53"/>
      <c r="G362" s="43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>
      <c r="A363" s="45">
        <v>2100201</v>
      </c>
      <c r="B363" s="45" t="s">
        <v>376</v>
      </c>
      <c r="C363" s="43">
        <v>87</v>
      </c>
      <c r="D363" s="43">
        <v>107</v>
      </c>
      <c r="E363" s="44"/>
      <c r="F363" s="53"/>
      <c r="G363" s="43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>
      <c r="A364" s="45">
        <v>2100202</v>
      </c>
      <c r="B364" s="45" t="s">
        <v>672</v>
      </c>
      <c r="C364" s="43">
        <v>185</v>
      </c>
      <c r="D364" s="43">
        <v>185</v>
      </c>
      <c r="E364" s="44"/>
      <c r="F364" s="53"/>
      <c r="G364" s="43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>
      <c r="A365" s="45">
        <v>2100205</v>
      </c>
      <c r="B365" s="45" t="s">
        <v>378</v>
      </c>
      <c r="C365" s="43">
        <v>178</v>
      </c>
      <c r="D365" s="43">
        <v>258</v>
      </c>
      <c r="E365" s="44"/>
      <c r="F365" s="53"/>
      <c r="G365" s="43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>
      <c r="A366" s="45">
        <v>2100206</v>
      </c>
      <c r="B366" s="45" t="s">
        <v>673</v>
      </c>
      <c r="C366" s="43">
        <v>330</v>
      </c>
      <c r="D366" s="43">
        <v>330</v>
      </c>
      <c r="E366" s="44"/>
      <c r="F366" s="53"/>
      <c r="G366" s="43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>
      <c r="A367" s="45">
        <v>2100208</v>
      </c>
      <c r="B367" s="45" t="s">
        <v>380</v>
      </c>
      <c r="C367" s="43">
        <v>213</v>
      </c>
      <c r="D367" s="43">
        <v>213</v>
      </c>
      <c r="E367" s="44"/>
      <c r="F367" s="53"/>
      <c r="G367" s="43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>
      <c r="A368" s="45">
        <v>2100299</v>
      </c>
      <c r="B368" s="45" t="s">
        <v>381</v>
      </c>
      <c r="C368" s="43">
        <v>1670</v>
      </c>
      <c r="D368" s="43">
        <v>1670</v>
      </c>
      <c r="E368" s="44"/>
      <c r="F368" s="53"/>
      <c r="G368" s="43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>
      <c r="A369" s="45">
        <v>21003</v>
      </c>
      <c r="B369" s="46" t="s">
        <v>382</v>
      </c>
      <c r="C369" s="43">
        <v>13724</v>
      </c>
      <c r="D369" s="43">
        <v>8417</v>
      </c>
      <c r="E369" s="44"/>
      <c r="F369" s="53"/>
      <c r="G369" s="43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>
      <c r="A370" s="45">
        <v>2100302</v>
      </c>
      <c r="B370" s="45" t="s">
        <v>383</v>
      </c>
      <c r="C370" s="43">
        <v>7276</v>
      </c>
      <c r="D370" s="43">
        <v>7604</v>
      </c>
      <c r="E370" s="44"/>
      <c r="F370" s="53"/>
      <c r="G370" s="43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>
      <c r="A371" s="45">
        <v>2100399</v>
      </c>
      <c r="B371" s="45" t="s">
        <v>384</v>
      </c>
      <c r="C371" s="43">
        <v>6448</v>
      </c>
      <c r="D371" s="43">
        <v>813</v>
      </c>
      <c r="E371" s="44"/>
      <c r="F371" s="53"/>
      <c r="G371" s="43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>
      <c r="A372" s="45">
        <v>21004</v>
      </c>
      <c r="B372" s="46" t="s">
        <v>385</v>
      </c>
      <c r="C372" s="43">
        <v>8936</v>
      </c>
      <c r="D372" s="43">
        <v>8756</v>
      </c>
      <c r="E372" s="44"/>
      <c r="F372" s="53"/>
      <c r="G372" s="43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>
      <c r="A373" s="45">
        <v>2100401</v>
      </c>
      <c r="B373" s="45" t="s">
        <v>386</v>
      </c>
      <c r="C373" s="43">
        <v>1154</v>
      </c>
      <c r="D373" s="43">
        <v>1197</v>
      </c>
      <c r="E373" s="44"/>
      <c r="F373" s="53"/>
      <c r="G373" s="43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>
      <c r="A374" s="45">
        <v>2100402</v>
      </c>
      <c r="B374" s="45" t="s">
        <v>387</v>
      </c>
      <c r="C374" s="43">
        <v>58</v>
      </c>
      <c r="D374" s="43">
        <v>163</v>
      </c>
      <c r="E374" s="44"/>
      <c r="F374" s="53"/>
      <c r="G374" s="43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>
      <c r="A375" s="45">
        <v>2100408</v>
      </c>
      <c r="B375" s="45" t="s">
        <v>388</v>
      </c>
      <c r="C375" s="43">
        <v>5115</v>
      </c>
      <c r="D375" s="43">
        <v>5580</v>
      </c>
      <c r="E375" s="44"/>
      <c r="F375" s="53"/>
      <c r="G375" s="43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>
      <c r="A376" s="45">
        <v>2100409</v>
      </c>
      <c r="B376" s="45" t="s">
        <v>674</v>
      </c>
      <c r="C376" s="43">
        <v>2173</v>
      </c>
      <c r="D376" s="43">
        <v>1368</v>
      </c>
      <c r="E376" s="44"/>
      <c r="F376" s="53"/>
      <c r="G376" s="43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>
      <c r="A377" s="45">
        <v>2100499</v>
      </c>
      <c r="B377" s="45" t="s">
        <v>390</v>
      </c>
      <c r="C377" s="43">
        <v>436</v>
      </c>
      <c r="D377" s="43">
        <v>448</v>
      </c>
      <c r="E377" s="44"/>
      <c r="F377" s="53"/>
      <c r="G377" s="43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>
      <c r="A378" s="45">
        <v>21006</v>
      </c>
      <c r="B378" s="46" t="s">
        <v>391</v>
      </c>
      <c r="C378" s="43">
        <v>100</v>
      </c>
      <c r="D378" s="43">
        <v>100</v>
      </c>
      <c r="E378" s="44"/>
      <c r="F378" s="53"/>
      <c r="G378" s="43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>
      <c r="A379" s="45">
        <v>2100699</v>
      </c>
      <c r="B379" s="45" t="s">
        <v>393</v>
      </c>
      <c r="C379" s="43">
        <v>100</v>
      </c>
      <c r="D379" s="43">
        <v>100</v>
      </c>
      <c r="E379" s="44"/>
      <c r="F379" s="53"/>
      <c r="G379" s="43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>
      <c r="A380" s="45">
        <v>21007</v>
      </c>
      <c r="B380" s="46" t="s">
        <v>394</v>
      </c>
      <c r="C380" s="43">
        <v>4460</v>
      </c>
      <c r="D380" s="43">
        <v>2703</v>
      </c>
      <c r="E380" s="44"/>
      <c r="F380" s="53"/>
      <c r="G380" s="43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>
      <c r="A381" s="45">
        <v>2100799</v>
      </c>
      <c r="B381" s="45" t="s">
        <v>395</v>
      </c>
      <c r="C381" s="43">
        <v>4460</v>
      </c>
      <c r="D381" s="43">
        <v>2703</v>
      </c>
      <c r="E381" s="44"/>
      <c r="F381" s="53"/>
      <c r="G381" s="43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>
      <c r="A382" s="45">
        <v>21011</v>
      </c>
      <c r="B382" s="46" t="s">
        <v>399</v>
      </c>
      <c r="C382" s="43">
        <v>4500</v>
      </c>
      <c r="D382" s="43">
        <v>2800</v>
      </c>
      <c r="E382" s="44"/>
      <c r="F382" s="53"/>
      <c r="G382" s="43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>
      <c r="A383" s="45">
        <v>2101103</v>
      </c>
      <c r="B383" s="45" t="s">
        <v>400</v>
      </c>
      <c r="C383" s="43">
        <v>4500</v>
      </c>
      <c r="D383" s="43">
        <v>2800</v>
      </c>
      <c r="E383" s="44"/>
      <c r="F383" s="53"/>
      <c r="G383" s="43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>
      <c r="A384" s="45">
        <v>21012</v>
      </c>
      <c r="B384" s="46" t="s">
        <v>401</v>
      </c>
      <c r="C384" s="43">
        <v>51600</v>
      </c>
      <c r="D384" s="43">
        <v>58500</v>
      </c>
      <c r="E384" s="44"/>
      <c r="F384" s="53"/>
      <c r="G384" s="43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>
      <c r="A385" s="45">
        <v>2101201</v>
      </c>
      <c r="B385" s="45" t="s">
        <v>402</v>
      </c>
      <c r="C385" s="43">
        <v>600</v>
      </c>
      <c r="D385" s="43"/>
      <c r="E385" s="44"/>
      <c r="F385" s="53"/>
      <c r="G385" s="43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>
      <c r="A386" s="45">
        <v>2101202</v>
      </c>
      <c r="B386" s="45" t="s">
        <v>403</v>
      </c>
      <c r="C386" s="43">
        <v>51000</v>
      </c>
      <c r="D386" s="43">
        <v>58500</v>
      </c>
      <c r="E386" s="44"/>
      <c r="F386" s="53"/>
      <c r="G386" s="43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>
      <c r="A387" s="45">
        <v>21013</v>
      </c>
      <c r="B387" s="46" t="s">
        <v>404</v>
      </c>
      <c r="C387" s="43">
        <v>1300</v>
      </c>
      <c r="D387" s="43">
        <v>4937</v>
      </c>
      <c r="E387" s="44"/>
      <c r="F387" s="53"/>
      <c r="G387" s="43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>
      <c r="A388" s="45">
        <v>2101301</v>
      </c>
      <c r="B388" s="45" t="s">
        <v>675</v>
      </c>
      <c r="C388" s="43"/>
      <c r="D388" s="43">
        <v>4637</v>
      </c>
      <c r="E388" s="44"/>
      <c r="F388" s="53"/>
      <c r="G388" s="43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>
      <c r="A389" s="45">
        <v>2101399</v>
      </c>
      <c r="B389" s="45" t="s">
        <v>405</v>
      </c>
      <c r="C389" s="43">
        <v>1300</v>
      </c>
      <c r="D389" s="43">
        <v>300</v>
      </c>
      <c r="E389" s="44"/>
      <c r="F389" s="53"/>
      <c r="G389" s="43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>
      <c r="A390" s="45">
        <v>21014</v>
      </c>
      <c r="B390" s="46" t="s">
        <v>676</v>
      </c>
      <c r="C390" s="43"/>
      <c r="D390" s="43">
        <v>160</v>
      </c>
      <c r="E390" s="44"/>
      <c r="F390" s="53"/>
      <c r="G390" s="43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>
      <c r="A391" s="45">
        <v>2101401</v>
      </c>
      <c r="B391" s="45" t="s">
        <v>677</v>
      </c>
      <c r="C391" s="43"/>
      <c r="D391" s="43">
        <v>160</v>
      </c>
      <c r="E391" s="44"/>
      <c r="F391" s="53"/>
      <c r="G391" s="43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>
      <c r="A392" s="45">
        <v>21015</v>
      </c>
      <c r="B392" s="46" t="s">
        <v>406</v>
      </c>
      <c r="C392" s="43">
        <v>168</v>
      </c>
      <c r="D392" s="43">
        <v>1574</v>
      </c>
      <c r="E392" s="44"/>
      <c r="F392" s="53"/>
      <c r="G392" s="43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>
      <c r="A393" s="45">
        <v>2101501</v>
      </c>
      <c r="B393" s="45" t="s">
        <v>67</v>
      </c>
      <c r="C393" s="43"/>
      <c r="D393" s="43">
        <v>617</v>
      </c>
      <c r="E393" s="44"/>
      <c r="F393" s="53"/>
      <c r="G393" s="43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>
      <c r="A394" s="45">
        <v>2101502</v>
      </c>
      <c r="B394" s="45" t="s">
        <v>68</v>
      </c>
      <c r="C394" s="43"/>
      <c r="D394" s="43">
        <v>5</v>
      </c>
      <c r="E394" s="44"/>
      <c r="F394" s="53"/>
      <c r="G394" s="43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>
      <c r="A395" s="45">
        <v>2101504</v>
      </c>
      <c r="B395" s="45" t="s">
        <v>99</v>
      </c>
      <c r="C395" s="43"/>
      <c r="D395" s="43">
        <v>100</v>
      </c>
      <c r="E395" s="44"/>
      <c r="F395" s="53"/>
      <c r="G395" s="43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>
      <c r="A396" s="45">
        <v>2101506</v>
      </c>
      <c r="B396" s="45" t="s">
        <v>678</v>
      </c>
      <c r="C396" s="43"/>
      <c r="D396" s="43">
        <v>10</v>
      </c>
      <c r="E396" s="44"/>
      <c r="F396" s="53"/>
      <c r="G396" s="43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>
      <c r="A397" s="45">
        <v>2101550</v>
      </c>
      <c r="B397" s="45" t="s">
        <v>83</v>
      </c>
      <c r="C397" s="43">
        <v>168</v>
      </c>
      <c r="D397" s="43"/>
      <c r="E397" s="44"/>
      <c r="F397" s="53"/>
      <c r="G397" s="43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>
      <c r="A398" s="45">
        <v>2101599</v>
      </c>
      <c r="B398" s="45" t="s">
        <v>407</v>
      </c>
      <c r="C398" s="43"/>
      <c r="D398" s="43">
        <v>842</v>
      </c>
      <c r="E398" s="44"/>
      <c r="F398" s="53"/>
      <c r="G398" s="43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>
      <c r="A399" s="45">
        <v>21016</v>
      </c>
      <c r="B399" s="46" t="s">
        <v>408</v>
      </c>
      <c r="C399" s="43">
        <v>139</v>
      </c>
      <c r="D399" s="43">
        <v>453</v>
      </c>
      <c r="E399" s="44"/>
      <c r="F399" s="53"/>
      <c r="G399" s="43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>
      <c r="A400" s="45">
        <v>2101601</v>
      </c>
      <c r="B400" s="45" t="s">
        <v>409</v>
      </c>
      <c r="C400" s="43">
        <v>139</v>
      </c>
      <c r="D400" s="43">
        <v>453</v>
      </c>
      <c r="E400" s="44"/>
      <c r="F400" s="53"/>
      <c r="G400" s="43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>
      <c r="A401" s="45">
        <v>21099</v>
      </c>
      <c r="B401" s="46" t="s">
        <v>410</v>
      </c>
      <c r="C401" s="43">
        <v>309</v>
      </c>
      <c r="D401" s="43">
        <v>1298</v>
      </c>
      <c r="E401" s="44"/>
      <c r="F401" s="53"/>
      <c r="G401" s="43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>
      <c r="A402" s="45">
        <v>2109901</v>
      </c>
      <c r="B402" s="45" t="s">
        <v>679</v>
      </c>
      <c r="C402" s="43">
        <v>309</v>
      </c>
      <c r="D402" s="43">
        <v>1298</v>
      </c>
      <c r="E402" s="44"/>
      <c r="F402" s="53"/>
      <c r="G402" s="43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>
      <c r="A403" s="45">
        <v>211</v>
      </c>
      <c r="B403" s="46" t="s">
        <v>412</v>
      </c>
      <c r="C403" s="43">
        <v>9085</v>
      </c>
      <c r="D403" s="43">
        <v>9178</v>
      </c>
      <c r="E403" s="44">
        <f>D403/C403-1</f>
        <v>0.0102366538249863</v>
      </c>
      <c r="F403" s="53" t="s">
        <v>775</v>
      </c>
      <c r="G403" s="43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>
      <c r="A404" s="45">
        <v>21101</v>
      </c>
      <c r="B404" s="46" t="s">
        <v>414</v>
      </c>
      <c r="C404" s="43">
        <v>2684</v>
      </c>
      <c r="D404" s="43">
        <v>1683</v>
      </c>
      <c r="E404" s="44"/>
      <c r="F404" s="53"/>
      <c r="G404" s="43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>
      <c r="A405" s="45">
        <v>2110101</v>
      </c>
      <c r="B405" s="45" t="s">
        <v>67</v>
      </c>
      <c r="C405" s="43">
        <v>763</v>
      </c>
      <c r="D405" s="43">
        <v>793</v>
      </c>
      <c r="E405" s="44"/>
      <c r="F405" s="53"/>
      <c r="G405" s="43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>
      <c r="A406" s="45">
        <v>2110102</v>
      </c>
      <c r="B406" s="45" t="s">
        <v>68</v>
      </c>
      <c r="C406" s="43">
        <v>1</v>
      </c>
      <c r="D406" s="43">
        <v>75</v>
      </c>
      <c r="E406" s="44"/>
      <c r="F406" s="53"/>
      <c r="G406" s="43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>
      <c r="A407" s="45">
        <v>2110104</v>
      </c>
      <c r="B407" s="45" t="s">
        <v>415</v>
      </c>
      <c r="C407" s="43">
        <v>80</v>
      </c>
      <c r="D407" s="43">
        <v>80</v>
      </c>
      <c r="E407" s="44"/>
      <c r="F407" s="53"/>
      <c r="G407" s="43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>
      <c r="A408" s="45">
        <v>2110199</v>
      </c>
      <c r="B408" s="45" t="s">
        <v>416</v>
      </c>
      <c r="C408" s="43">
        <v>1840</v>
      </c>
      <c r="D408" s="43">
        <v>735</v>
      </c>
      <c r="E408" s="44"/>
      <c r="F408" s="53"/>
      <c r="G408" s="43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>
      <c r="A409" s="45">
        <v>21102</v>
      </c>
      <c r="B409" s="46" t="s">
        <v>417</v>
      </c>
      <c r="C409" s="43">
        <v>1086</v>
      </c>
      <c r="D409" s="43">
        <v>2094</v>
      </c>
      <c r="E409" s="44"/>
      <c r="F409" s="53"/>
      <c r="G409" s="43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>
      <c r="A410" s="45">
        <v>2110299</v>
      </c>
      <c r="B410" s="45" t="s">
        <v>418</v>
      </c>
      <c r="C410" s="43">
        <v>1086</v>
      </c>
      <c r="D410" s="43">
        <v>2094</v>
      </c>
      <c r="E410" s="44"/>
      <c r="F410" s="53"/>
      <c r="G410" s="43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>
      <c r="A411" s="45">
        <v>21103</v>
      </c>
      <c r="B411" s="46" t="s">
        <v>419</v>
      </c>
      <c r="C411" s="43">
        <v>1762</v>
      </c>
      <c r="D411" s="43">
        <v>1861</v>
      </c>
      <c r="E411" s="44"/>
      <c r="F411" s="53"/>
      <c r="G411" s="43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>
      <c r="A412" s="45">
        <v>2110301</v>
      </c>
      <c r="B412" s="45" t="s">
        <v>420</v>
      </c>
      <c r="C412" s="43"/>
      <c r="D412" s="43">
        <v>616</v>
      </c>
      <c r="E412" s="44"/>
      <c r="F412" s="53"/>
      <c r="G412" s="43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>
      <c r="A413" s="45">
        <v>2110302</v>
      </c>
      <c r="B413" s="45" t="s">
        <v>421</v>
      </c>
      <c r="C413" s="43">
        <v>1562</v>
      </c>
      <c r="D413" s="43">
        <v>1245</v>
      </c>
      <c r="E413" s="44"/>
      <c r="F413" s="53"/>
      <c r="G413" s="43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>
      <c r="A414" s="45">
        <v>2110399</v>
      </c>
      <c r="B414" s="45" t="s">
        <v>422</v>
      </c>
      <c r="C414" s="43">
        <v>200</v>
      </c>
      <c r="D414" s="43"/>
      <c r="E414" s="44"/>
      <c r="F414" s="53"/>
      <c r="G414" s="43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>
      <c r="A415" s="45">
        <v>21105</v>
      </c>
      <c r="B415" s="46" t="s">
        <v>425</v>
      </c>
      <c r="C415" s="43">
        <v>76</v>
      </c>
      <c r="D415" s="43">
        <v>76</v>
      </c>
      <c r="E415" s="44"/>
      <c r="F415" s="53"/>
      <c r="G415" s="43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>
      <c r="A416" s="45">
        <v>2110507</v>
      </c>
      <c r="B416" s="45" t="s">
        <v>426</v>
      </c>
      <c r="C416" s="43">
        <v>76</v>
      </c>
      <c r="D416" s="43">
        <v>76</v>
      </c>
      <c r="E416" s="44"/>
      <c r="F416" s="53"/>
      <c r="G416" s="43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>
      <c r="A417" s="45">
        <v>21111</v>
      </c>
      <c r="B417" s="46" t="s">
        <v>427</v>
      </c>
      <c r="C417" s="43">
        <v>2489</v>
      </c>
      <c r="D417" s="43"/>
      <c r="E417" s="44"/>
      <c r="F417" s="53"/>
      <c r="G417" s="43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>
      <c r="A418" s="45">
        <v>2111199</v>
      </c>
      <c r="B418" s="45" t="s">
        <v>681</v>
      </c>
      <c r="C418" s="43">
        <v>2489</v>
      </c>
      <c r="D418" s="43"/>
      <c r="E418" s="44"/>
      <c r="F418" s="53"/>
      <c r="G418" s="43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>
      <c r="A419" s="45">
        <v>21113</v>
      </c>
      <c r="B419" s="46" t="s">
        <v>429</v>
      </c>
      <c r="C419" s="43">
        <v>280</v>
      </c>
      <c r="D419" s="43"/>
      <c r="E419" s="44"/>
      <c r="F419" s="53"/>
      <c r="G419" s="43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>
      <c r="A420" s="45">
        <v>2111301</v>
      </c>
      <c r="B420" s="45" t="s">
        <v>682</v>
      </c>
      <c r="C420" s="43">
        <v>280</v>
      </c>
      <c r="D420" s="43"/>
      <c r="E420" s="44"/>
      <c r="F420" s="53"/>
      <c r="G420" s="43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>
      <c r="A421" s="45">
        <v>21114</v>
      </c>
      <c r="B421" s="46" t="s">
        <v>431</v>
      </c>
      <c r="C421" s="43"/>
      <c r="D421" s="43">
        <v>83</v>
      </c>
      <c r="E421" s="44"/>
      <c r="F421" s="53"/>
      <c r="G421" s="43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>
      <c r="A422" s="45">
        <v>2111450</v>
      </c>
      <c r="B422" s="45" t="s">
        <v>83</v>
      </c>
      <c r="C422" s="43"/>
      <c r="D422" s="43">
        <v>83</v>
      </c>
      <c r="E422" s="44"/>
      <c r="F422" s="53"/>
      <c r="G422" s="43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>
      <c r="A423" s="45">
        <v>21199</v>
      </c>
      <c r="B423" s="46" t="s">
        <v>433</v>
      </c>
      <c r="C423" s="43">
        <v>708</v>
      </c>
      <c r="D423" s="43">
        <v>3381</v>
      </c>
      <c r="E423" s="44"/>
      <c r="F423" s="53"/>
      <c r="G423" s="43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>
      <c r="A424" s="45">
        <v>2119901</v>
      </c>
      <c r="B424" s="45" t="s">
        <v>434</v>
      </c>
      <c r="C424" s="43">
        <v>708</v>
      </c>
      <c r="D424" s="43">
        <v>3381</v>
      </c>
      <c r="E424" s="44"/>
      <c r="F424" s="53"/>
      <c r="G424" s="43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>
      <c r="A425" s="45">
        <v>212</v>
      </c>
      <c r="B425" s="46" t="s">
        <v>435</v>
      </c>
      <c r="C425" s="43">
        <v>76472</v>
      </c>
      <c r="D425" s="43">
        <v>27060</v>
      </c>
      <c r="E425" s="44">
        <f>D425/C425-1</f>
        <v>-0.64614499424626</v>
      </c>
      <c r="F425" s="53" t="s">
        <v>776</v>
      </c>
      <c r="G425" s="43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>
      <c r="A426" s="45">
        <v>21201</v>
      </c>
      <c r="B426" s="46" t="s">
        <v>436</v>
      </c>
      <c r="C426" s="43">
        <v>16130</v>
      </c>
      <c r="D426" s="43">
        <v>14833</v>
      </c>
      <c r="E426" s="44"/>
      <c r="F426" s="53"/>
      <c r="G426" s="43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>
      <c r="A427" s="45">
        <v>2120101</v>
      </c>
      <c r="B427" s="45" t="s">
        <v>67</v>
      </c>
      <c r="C427" s="43">
        <v>5018</v>
      </c>
      <c r="D427" s="43">
        <v>4663</v>
      </c>
      <c r="E427" s="44"/>
      <c r="F427" s="53"/>
      <c r="G427" s="43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>
      <c r="A428" s="45">
        <v>2120102</v>
      </c>
      <c r="B428" s="45" t="s">
        <v>68</v>
      </c>
      <c r="C428" s="43">
        <v>30</v>
      </c>
      <c r="D428" s="43">
        <v>30</v>
      </c>
      <c r="E428" s="44"/>
      <c r="F428" s="53"/>
      <c r="G428" s="43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>
      <c r="A429" s="45">
        <v>2120104</v>
      </c>
      <c r="B429" s="45" t="s">
        <v>437</v>
      </c>
      <c r="C429" s="43">
        <v>1083</v>
      </c>
      <c r="D429" s="43">
        <v>582</v>
      </c>
      <c r="E429" s="44"/>
      <c r="F429" s="53"/>
      <c r="G429" s="43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>
      <c r="A430" s="45">
        <v>2120199</v>
      </c>
      <c r="B430" s="45" t="s">
        <v>438</v>
      </c>
      <c r="C430" s="43">
        <v>9999</v>
      </c>
      <c r="D430" s="43">
        <v>9558</v>
      </c>
      <c r="E430" s="44"/>
      <c r="F430" s="53"/>
      <c r="G430" s="43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>
      <c r="A431" s="45">
        <v>21202</v>
      </c>
      <c r="B431" s="46" t="s">
        <v>439</v>
      </c>
      <c r="C431" s="43">
        <v>407</v>
      </c>
      <c r="D431" s="43">
        <v>613</v>
      </c>
      <c r="E431" s="44"/>
      <c r="F431" s="53"/>
      <c r="G431" s="43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>
      <c r="A432" s="45">
        <v>2120201</v>
      </c>
      <c r="B432" s="45" t="s">
        <v>440</v>
      </c>
      <c r="C432" s="43">
        <v>407</v>
      </c>
      <c r="D432" s="43">
        <v>613</v>
      </c>
      <c r="E432" s="44"/>
      <c r="F432" s="53"/>
      <c r="G432" s="43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>
      <c r="A433" s="45">
        <v>21203</v>
      </c>
      <c r="B433" s="46" t="s">
        <v>441</v>
      </c>
      <c r="C433" s="43">
        <v>2992</v>
      </c>
      <c r="D433" s="43">
        <v>306</v>
      </c>
      <c r="E433" s="44"/>
      <c r="F433" s="53"/>
      <c r="G433" s="43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>
      <c r="A434" s="45">
        <v>2120303</v>
      </c>
      <c r="B434" s="45" t="s">
        <v>442</v>
      </c>
      <c r="C434" s="43">
        <v>627</v>
      </c>
      <c r="D434" s="43"/>
      <c r="E434" s="44"/>
      <c r="F434" s="53"/>
      <c r="G434" s="43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>
      <c r="A435" s="45">
        <v>2120399</v>
      </c>
      <c r="B435" s="45" t="s">
        <v>443</v>
      </c>
      <c r="C435" s="43">
        <v>2365</v>
      </c>
      <c r="D435" s="43">
        <v>306</v>
      </c>
      <c r="E435" s="44"/>
      <c r="F435" s="53"/>
      <c r="G435" s="43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>
      <c r="A436" s="45">
        <v>21205</v>
      </c>
      <c r="B436" s="46" t="s">
        <v>444</v>
      </c>
      <c r="C436" s="43">
        <v>8534</v>
      </c>
      <c r="D436" s="43">
        <v>5984</v>
      </c>
      <c r="E436" s="44"/>
      <c r="F436" s="53"/>
      <c r="G436" s="43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>
      <c r="A437" s="45">
        <v>2120501</v>
      </c>
      <c r="B437" s="45" t="s">
        <v>445</v>
      </c>
      <c r="C437" s="43">
        <v>8534</v>
      </c>
      <c r="D437" s="43">
        <v>5984</v>
      </c>
      <c r="E437" s="44"/>
      <c r="F437" s="53"/>
      <c r="G437" s="43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>
      <c r="A438" s="45">
        <v>21206</v>
      </c>
      <c r="B438" s="46" t="s">
        <v>684</v>
      </c>
      <c r="C438" s="43"/>
      <c r="D438" s="43">
        <v>19</v>
      </c>
      <c r="E438" s="44"/>
      <c r="F438" s="53"/>
      <c r="G438" s="43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>
      <c r="A439" s="45">
        <v>2120601</v>
      </c>
      <c r="B439" s="45" t="s">
        <v>685</v>
      </c>
      <c r="C439" s="43"/>
      <c r="D439" s="43">
        <v>19</v>
      </c>
      <c r="E439" s="44"/>
      <c r="F439" s="53"/>
      <c r="G439" s="43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>
      <c r="A440" s="45">
        <v>21299</v>
      </c>
      <c r="B440" s="46" t="s">
        <v>446</v>
      </c>
      <c r="C440" s="43">
        <v>48409</v>
      </c>
      <c r="D440" s="43">
        <v>5305</v>
      </c>
      <c r="E440" s="44"/>
      <c r="F440" s="53"/>
      <c r="G440" s="43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>
      <c r="A441" s="45">
        <v>2129901</v>
      </c>
      <c r="B441" s="45" t="s">
        <v>447</v>
      </c>
      <c r="C441" s="43">
        <v>48409</v>
      </c>
      <c r="D441" s="43">
        <v>5305</v>
      </c>
      <c r="E441" s="44"/>
      <c r="F441" s="53"/>
      <c r="G441" s="43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>
      <c r="A442" s="45">
        <v>213</v>
      </c>
      <c r="B442" s="46" t="s">
        <v>449</v>
      </c>
      <c r="C442" s="43">
        <v>42907</v>
      </c>
      <c r="D442" s="43">
        <v>44826</v>
      </c>
      <c r="E442" s="44">
        <f>D442/C442-1</f>
        <v>0.0447246370056169</v>
      </c>
      <c r="F442" s="53"/>
      <c r="G442" s="43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>
      <c r="A443" s="45">
        <v>21301</v>
      </c>
      <c r="B443" s="46" t="s">
        <v>686</v>
      </c>
      <c r="C443" s="43">
        <v>14842</v>
      </c>
      <c r="D443" s="43">
        <v>16375</v>
      </c>
      <c r="E443" s="44"/>
      <c r="F443" s="53"/>
      <c r="G443" s="43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>
      <c r="A444" s="45">
        <v>2130101</v>
      </c>
      <c r="B444" s="45" t="s">
        <v>67</v>
      </c>
      <c r="C444" s="43">
        <v>3999</v>
      </c>
      <c r="D444" s="43">
        <v>4060</v>
      </c>
      <c r="E444" s="44"/>
      <c r="F444" s="53"/>
      <c r="G444" s="43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>
      <c r="A445" s="45">
        <v>2130102</v>
      </c>
      <c r="B445" s="45" t="s">
        <v>68</v>
      </c>
      <c r="C445" s="43">
        <v>959</v>
      </c>
      <c r="D445" s="43">
        <v>326</v>
      </c>
      <c r="E445" s="44"/>
      <c r="F445" s="53"/>
      <c r="G445" s="43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>
      <c r="A446" s="45">
        <v>2130104</v>
      </c>
      <c r="B446" s="45" t="s">
        <v>83</v>
      </c>
      <c r="C446" s="43">
        <v>2146</v>
      </c>
      <c r="D446" s="43">
        <v>2807</v>
      </c>
      <c r="E446" s="44"/>
      <c r="F446" s="53"/>
      <c r="G446" s="43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>
      <c r="A447" s="45">
        <v>2130106</v>
      </c>
      <c r="B447" s="45" t="s">
        <v>452</v>
      </c>
      <c r="C447" s="43">
        <v>349</v>
      </c>
      <c r="D447" s="43">
        <v>781</v>
      </c>
      <c r="E447" s="44"/>
      <c r="F447" s="53"/>
      <c r="G447" s="43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>
      <c r="A448" s="45">
        <v>2130108</v>
      </c>
      <c r="B448" s="45" t="s">
        <v>453</v>
      </c>
      <c r="C448" s="43">
        <v>211</v>
      </c>
      <c r="D448" s="43">
        <v>156</v>
      </c>
      <c r="E448" s="44"/>
      <c r="F448" s="53"/>
      <c r="G448" s="43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>
      <c r="A449" s="45">
        <v>2130109</v>
      </c>
      <c r="B449" s="45" t="s">
        <v>454</v>
      </c>
      <c r="C449" s="43">
        <v>69</v>
      </c>
      <c r="D449" s="43">
        <v>37</v>
      </c>
      <c r="E449" s="44"/>
      <c r="F449" s="53"/>
      <c r="G449" s="43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>
      <c r="A450" s="45">
        <v>2130110</v>
      </c>
      <c r="B450" s="45" t="s">
        <v>455</v>
      </c>
      <c r="C450" s="43">
        <v>57</v>
      </c>
      <c r="D450" s="43">
        <v>50</v>
      </c>
      <c r="E450" s="44"/>
      <c r="F450" s="53"/>
      <c r="G450" s="43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>
      <c r="A451" s="45">
        <v>2130111</v>
      </c>
      <c r="B451" s="45" t="s">
        <v>456</v>
      </c>
      <c r="C451" s="43">
        <v>11</v>
      </c>
      <c r="D451" s="43">
        <v>12</v>
      </c>
      <c r="E451" s="44"/>
      <c r="F451" s="53"/>
      <c r="G451" s="43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>
      <c r="A452" s="45">
        <v>2130112</v>
      </c>
      <c r="B452" s="45" t="s">
        <v>687</v>
      </c>
      <c r="C452" s="43">
        <v>13</v>
      </c>
      <c r="D452" s="43"/>
      <c r="E452" s="44"/>
      <c r="F452" s="53"/>
      <c r="G452" s="43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>
      <c r="A453" s="45">
        <v>2130122</v>
      </c>
      <c r="B453" s="45" t="s">
        <v>688</v>
      </c>
      <c r="C453" s="43">
        <v>2384</v>
      </c>
      <c r="D453" s="43">
        <v>2449</v>
      </c>
      <c r="E453" s="44"/>
      <c r="F453" s="53"/>
      <c r="G453" s="43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>
      <c r="A454" s="45">
        <v>2130124</v>
      </c>
      <c r="B454" s="45" t="s">
        <v>689</v>
      </c>
      <c r="C454" s="43">
        <v>2240</v>
      </c>
      <c r="D454" s="43">
        <v>1987</v>
      </c>
      <c r="E454" s="44"/>
      <c r="F454" s="53"/>
      <c r="G454" s="43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>
      <c r="A455" s="45">
        <v>2130135</v>
      </c>
      <c r="B455" s="45" t="s">
        <v>460</v>
      </c>
      <c r="C455" s="43">
        <v>274</v>
      </c>
      <c r="D455" s="43">
        <v>262</v>
      </c>
      <c r="E455" s="44"/>
      <c r="F455" s="53"/>
      <c r="G455" s="43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>
      <c r="A456" s="45">
        <v>2130148</v>
      </c>
      <c r="B456" s="45" t="s">
        <v>690</v>
      </c>
      <c r="C456" s="43"/>
      <c r="D456" s="43">
        <v>20</v>
      </c>
      <c r="E456" s="44"/>
      <c r="F456" s="53"/>
      <c r="G456" s="43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>
      <c r="A457" s="45">
        <v>2130199</v>
      </c>
      <c r="B457" s="45" t="s">
        <v>691</v>
      </c>
      <c r="C457" s="43">
        <v>2130</v>
      </c>
      <c r="D457" s="43">
        <v>3428</v>
      </c>
      <c r="E457" s="44"/>
      <c r="F457" s="53"/>
      <c r="G457" s="43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>
      <c r="A458" s="45">
        <v>21302</v>
      </c>
      <c r="B458" s="46" t="s">
        <v>463</v>
      </c>
      <c r="C458" s="43">
        <v>8208</v>
      </c>
      <c r="D458" s="43">
        <v>8172</v>
      </c>
      <c r="E458" s="44"/>
      <c r="F458" s="53"/>
      <c r="G458" s="43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>
      <c r="A459" s="45">
        <v>2130201</v>
      </c>
      <c r="B459" s="45" t="s">
        <v>67</v>
      </c>
      <c r="C459" s="43">
        <v>573</v>
      </c>
      <c r="D459" s="43">
        <v>597</v>
      </c>
      <c r="E459" s="44"/>
      <c r="F459" s="53"/>
      <c r="G459" s="43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>
      <c r="A460" s="45">
        <v>2130202</v>
      </c>
      <c r="B460" s="45" t="s">
        <v>68</v>
      </c>
      <c r="C460" s="43">
        <v>2</v>
      </c>
      <c r="D460" s="43">
        <v>4</v>
      </c>
      <c r="E460" s="44"/>
      <c r="F460" s="53"/>
      <c r="G460" s="43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>
      <c r="A461" s="45">
        <v>2130204</v>
      </c>
      <c r="B461" s="45" t="s">
        <v>464</v>
      </c>
      <c r="C461" s="43">
        <v>991</v>
      </c>
      <c r="D461" s="43">
        <v>981</v>
      </c>
      <c r="E461" s="44"/>
      <c r="F461" s="53"/>
      <c r="G461" s="43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>
      <c r="A462" s="45">
        <v>2130205</v>
      </c>
      <c r="B462" s="45" t="s">
        <v>692</v>
      </c>
      <c r="C462" s="43">
        <v>62</v>
      </c>
      <c r="D462" s="43"/>
      <c r="E462" s="44"/>
      <c r="F462" s="53"/>
      <c r="G462" s="43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>
      <c r="A463" s="45">
        <v>2130206</v>
      </c>
      <c r="B463" s="45" t="s">
        <v>466</v>
      </c>
      <c r="C463" s="43">
        <v>1</v>
      </c>
      <c r="D463" s="43">
        <v>1</v>
      </c>
      <c r="E463" s="44"/>
      <c r="F463" s="53"/>
      <c r="G463" s="43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>
      <c r="A464" s="45">
        <v>2130207</v>
      </c>
      <c r="B464" s="45" t="s">
        <v>467</v>
      </c>
      <c r="C464" s="43">
        <v>13</v>
      </c>
      <c r="D464" s="43">
        <v>27</v>
      </c>
      <c r="E464" s="44"/>
      <c r="F464" s="53"/>
      <c r="G464" s="43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>
      <c r="A465" s="45">
        <v>2130209</v>
      </c>
      <c r="B465" s="45" t="s">
        <v>469</v>
      </c>
      <c r="C465" s="43">
        <v>2648</v>
      </c>
      <c r="D465" s="43">
        <v>2645</v>
      </c>
      <c r="E465" s="44"/>
      <c r="F465" s="53"/>
      <c r="G465" s="43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>
      <c r="A466" s="45">
        <v>2130211</v>
      </c>
      <c r="B466" s="45" t="s">
        <v>470</v>
      </c>
      <c r="C466" s="43">
        <v>2</v>
      </c>
      <c r="D466" s="43">
        <v>2</v>
      </c>
      <c r="E466" s="44"/>
      <c r="F466" s="53"/>
      <c r="G466" s="43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>
      <c r="A467" s="45">
        <v>2130213</v>
      </c>
      <c r="B467" s="45" t="s">
        <v>472</v>
      </c>
      <c r="C467" s="43">
        <v>16</v>
      </c>
      <c r="D467" s="43">
        <v>7</v>
      </c>
      <c r="E467" s="44"/>
      <c r="F467" s="53"/>
      <c r="G467" s="43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>
      <c r="A468" s="45">
        <v>2130221</v>
      </c>
      <c r="B468" s="45" t="s">
        <v>474</v>
      </c>
      <c r="C468" s="43">
        <v>250</v>
      </c>
      <c r="D468" s="43">
        <v>250</v>
      </c>
      <c r="E468" s="44"/>
      <c r="F468" s="53"/>
      <c r="G468" s="43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>
      <c r="A469" s="45">
        <v>2130234</v>
      </c>
      <c r="B469" s="45" t="s">
        <v>693</v>
      </c>
      <c r="C469" s="43">
        <v>1021</v>
      </c>
      <c r="D469" s="43">
        <v>1005</v>
      </c>
      <c r="E469" s="44"/>
      <c r="F469" s="53"/>
      <c r="G469" s="43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>
      <c r="A470" s="45">
        <v>2130299</v>
      </c>
      <c r="B470" s="45" t="s">
        <v>476</v>
      </c>
      <c r="C470" s="43">
        <v>2629</v>
      </c>
      <c r="D470" s="43">
        <v>2653</v>
      </c>
      <c r="E470" s="44"/>
      <c r="F470" s="53"/>
      <c r="G470" s="43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>
      <c r="A471" s="45">
        <v>21303</v>
      </c>
      <c r="B471" s="46" t="s">
        <v>477</v>
      </c>
      <c r="C471" s="43">
        <v>7221</v>
      </c>
      <c r="D471" s="43">
        <v>7019</v>
      </c>
      <c r="E471" s="44"/>
      <c r="F471" s="53"/>
      <c r="G471" s="43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>
      <c r="A472" s="45">
        <v>2130301</v>
      </c>
      <c r="B472" s="45" t="s">
        <v>67</v>
      </c>
      <c r="C472" s="43">
        <v>783</v>
      </c>
      <c r="D472" s="43">
        <v>654</v>
      </c>
      <c r="E472" s="44"/>
      <c r="F472" s="53"/>
      <c r="G472" s="43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>
      <c r="A473" s="45">
        <v>2130302</v>
      </c>
      <c r="B473" s="45" t="s">
        <v>68</v>
      </c>
      <c r="C473" s="43">
        <v>10</v>
      </c>
      <c r="D473" s="43">
        <v>5</v>
      </c>
      <c r="E473" s="44"/>
      <c r="F473" s="53"/>
      <c r="G473" s="43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>
      <c r="A474" s="45">
        <v>2130304</v>
      </c>
      <c r="B474" s="45" t="s">
        <v>478</v>
      </c>
      <c r="C474" s="43">
        <v>15</v>
      </c>
      <c r="D474" s="43">
        <v>33</v>
      </c>
      <c r="E474" s="44"/>
      <c r="F474" s="53"/>
      <c r="G474" s="43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>
      <c r="A475" s="45">
        <v>2130305</v>
      </c>
      <c r="B475" s="45" t="s">
        <v>479</v>
      </c>
      <c r="C475" s="43">
        <v>2470</v>
      </c>
      <c r="D475" s="43"/>
      <c r="E475" s="44"/>
      <c r="F475" s="53"/>
      <c r="G475" s="43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>
      <c r="A476" s="45">
        <v>2130306</v>
      </c>
      <c r="B476" s="45" t="s">
        <v>480</v>
      </c>
      <c r="C476" s="43">
        <v>490</v>
      </c>
      <c r="D476" s="43">
        <v>520</v>
      </c>
      <c r="E476" s="44"/>
      <c r="F476" s="53"/>
      <c r="G476" s="43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>
      <c r="A477" s="45">
        <v>2130309</v>
      </c>
      <c r="B477" s="45" t="s">
        <v>481</v>
      </c>
      <c r="C477" s="43">
        <v>155</v>
      </c>
      <c r="D477" s="43">
        <v>156</v>
      </c>
      <c r="E477" s="44"/>
      <c r="F477" s="53"/>
      <c r="G477" s="43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>
      <c r="A478" s="45">
        <v>2130310</v>
      </c>
      <c r="B478" s="45" t="s">
        <v>482</v>
      </c>
      <c r="C478" s="43">
        <v>900</v>
      </c>
      <c r="D478" s="43"/>
      <c r="E478" s="44"/>
      <c r="F478" s="53"/>
      <c r="G478" s="43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>
      <c r="A479" s="45">
        <v>2130311</v>
      </c>
      <c r="B479" s="45" t="s">
        <v>483</v>
      </c>
      <c r="C479" s="43">
        <v>10</v>
      </c>
      <c r="D479" s="43">
        <v>50</v>
      </c>
      <c r="E479" s="44"/>
      <c r="F479" s="53"/>
      <c r="G479" s="43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>
      <c r="A480" s="45">
        <v>2130312</v>
      </c>
      <c r="B480" s="45" t="s">
        <v>484</v>
      </c>
      <c r="C480" s="43">
        <v>227</v>
      </c>
      <c r="D480" s="43"/>
      <c r="E480" s="44"/>
      <c r="F480" s="53"/>
      <c r="G480" s="43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>
      <c r="A481" s="45">
        <v>2130313</v>
      </c>
      <c r="B481" s="45" t="s">
        <v>485</v>
      </c>
      <c r="C481" s="43">
        <v>124</v>
      </c>
      <c r="D481" s="43">
        <v>108</v>
      </c>
      <c r="E481" s="44"/>
      <c r="F481" s="53"/>
      <c r="G481" s="43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>
      <c r="A482" s="45">
        <v>2130314</v>
      </c>
      <c r="B482" s="45" t="s">
        <v>486</v>
      </c>
      <c r="C482" s="43">
        <v>208</v>
      </c>
      <c r="D482" s="43">
        <v>187</v>
      </c>
      <c r="E482" s="44"/>
      <c r="F482" s="53"/>
      <c r="G482" s="43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>
      <c r="A483" s="45">
        <v>2130315</v>
      </c>
      <c r="B483" s="45" t="s">
        <v>487</v>
      </c>
      <c r="C483" s="43">
        <v>4</v>
      </c>
      <c r="D483" s="43">
        <v>10</v>
      </c>
      <c r="E483" s="44"/>
      <c r="F483" s="53"/>
      <c r="G483" s="43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>
      <c r="A484" s="45">
        <v>2130317</v>
      </c>
      <c r="B484" s="45" t="s">
        <v>488</v>
      </c>
      <c r="C484" s="43">
        <v>469</v>
      </c>
      <c r="D484" s="43">
        <v>483</v>
      </c>
      <c r="E484" s="44"/>
      <c r="F484" s="53"/>
      <c r="G484" s="43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>
      <c r="A485" s="45">
        <v>2130321</v>
      </c>
      <c r="B485" s="45" t="s">
        <v>489</v>
      </c>
      <c r="C485" s="43">
        <v>940</v>
      </c>
      <c r="D485" s="43">
        <v>486</v>
      </c>
      <c r="E485" s="44"/>
      <c r="F485" s="53"/>
      <c r="G485" s="43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>
      <c r="A486" s="45">
        <v>2130333</v>
      </c>
      <c r="B486" s="45" t="s">
        <v>694</v>
      </c>
      <c r="C486" s="43"/>
      <c r="D486" s="43">
        <v>31</v>
      </c>
      <c r="E486" s="44"/>
      <c r="F486" s="53"/>
      <c r="G486" s="43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>
      <c r="A487" s="45">
        <v>2130334</v>
      </c>
      <c r="B487" s="45" t="s">
        <v>695</v>
      </c>
      <c r="C487" s="43"/>
      <c r="D487" s="43">
        <v>768</v>
      </c>
      <c r="E487" s="44"/>
      <c r="F487" s="53"/>
      <c r="G487" s="43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>
      <c r="A488" s="45">
        <v>2130399</v>
      </c>
      <c r="B488" s="45" t="s">
        <v>491</v>
      </c>
      <c r="C488" s="43">
        <v>416</v>
      </c>
      <c r="D488" s="43">
        <v>3528</v>
      </c>
      <c r="E488" s="44"/>
      <c r="F488" s="53"/>
      <c r="G488" s="43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>
      <c r="A489" s="45">
        <v>21305</v>
      </c>
      <c r="B489" s="46" t="s">
        <v>492</v>
      </c>
      <c r="C489" s="43">
        <v>610</v>
      </c>
      <c r="D489" s="43">
        <v>677</v>
      </c>
      <c r="E489" s="44"/>
      <c r="F489" s="53"/>
      <c r="G489" s="43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>
      <c r="A490" s="45">
        <v>2130504</v>
      </c>
      <c r="B490" s="45" t="s">
        <v>696</v>
      </c>
      <c r="C490" s="43"/>
      <c r="D490" s="43">
        <v>500</v>
      </c>
      <c r="E490" s="44"/>
      <c r="F490" s="53"/>
      <c r="G490" s="43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>
      <c r="A491" s="45">
        <v>2130507</v>
      </c>
      <c r="B491" s="45" t="s">
        <v>494</v>
      </c>
      <c r="C491" s="43">
        <v>20</v>
      </c>
      <c r="D491" s="43">
        <v>24</v>
      </c>
      <c r="E491" s="44"/>
      <c r="F491" s="53"/>
      <c r="G491" s="43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>
      <c r="A492" s="45">
        <v>2130599</v>
      </c>
      <c r="B492" s="45" t="s">
        <v>495</v>
      </c>
      <c r="C492" s="43">
        <v>590</v>
      </c>
      <c r="D492" s="43">
        <v>153</v>
      </c>
      <c r="E492" s="44"/>
      <c r="F492" s="53"/>
      <c r="G492" s="43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>
      <c r="A493" s="45">
        <v>21306</v>
      </c>
      <c r="B493" s="46" t="s">
        <v>496</v>
      </c>
      <c r="C493" s="43">
        <v>500</v>
      </c>
      <c r="D493" s="43"/>
      <c r="E493" s="44"/>
      <c r="F493" s="53"/>
      <c r="G493" s="43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>
      <c r="A494" s="45">
        <v>2130602</v>
      </c>
      <c r="B494" s="45" t="s">
        <v>497</v>
      </c>
      <c r="C494" s="43">
        <v>500</v>
      </c>
      <c r="D494" s="43"/>
      <c r="E494" s="44"/>
      <c r="F494" s="53"/>
      <c r="G494" s="43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>
      <c r="A495" s="45">
        <v>21307</v>
      </c>
      <c r="B495" s="46" t="s">
        <v>499</v>
      </c>
      <c r="C495" s="43">
        <v>11266</v>
      </c>
      <c r="D495" s="43">
        <v>11878</v>
      </c>
      <c r="E495" s="44"/>
      <c r="F495" s="53"/>
      <c r="G495" s="43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>
      <c r="A496" s="45">
        <v>2130701</v>
      </c>
      <c r="B496" s="45" t="s">
        <v>500</v>
      </c>
      <c r="C496" s="43">
        <v>3800</v>
      </c>
      <c r="D496" s="43">
        <v>1800</v>
      </c>
      <c r="E496" s="44"/>
      <c r="F496" s="53"/>
      <c r="G496" s="43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>
      <c r="A497" s="45">
        <v>2130705</v>
      </c>
      <c r="B497" s="45" t="s">
        <v>501</v>
      </c>
      <c r="C497" s="43">
        <v>6366</v>
      </c>
      <c r="D497" s="43">
        <v>6078</v>
      </c>
      <c r="E497" s="44"/>
      <c r="F497" s="53"/>
      <c r="G497" s="43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>
      <c r="A498" s="45">
        <v>2130799</v>
      </c>
      <c r="B498" s="45" t="s">
        <v>502</v>
      </c>
      <c r="C498" s="43">
        <v>1100</v>
      </c>
      <c r="D498" s="43">
        <v>4000</v>
      </c>
      <c r="E498" s="44"/>
      <c r="F498" s="53"/>
      <c r="G498" s="43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>
      <c r="A499" s="45">
        <v>21399</v>
      </c>
      <c r="B499" s="46" t="s">
        <v>505</v>
      </c>
      <c r="C499" s="43">
        <v>260</v>
      </c>
      <c r="D499" s="43">
        <v>705</v>
      </c>
      <c r="E499" s="44"/>
      <c r="F499" s="53"/>
      <c r="G499" s="43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>
      <c r="A500" s="45">
        <v>2139999</v>
      </c>
      <c r="B500" s="45" t="s">
        <v>506</v>
      </c>
      <c r="C500" s="43">
        <v>260</v>
      </c>
      <c r="D500" s="43">
        <v>705</v>
      </c>
      <c r="E500" s="44"/>
      <c r="F500" s="53"/>
      <c r="G500" s="43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>
      <c r="A501" s="45">
        <v>214</v>
      </c>
      <c r="B501" s="46" t="s">
        <v>507</v>
      </c>
      <c r="C501" s="43">
        <v>14646</v>
      </c>
      <c r="D501" s="43">
        <v>14780</v>
      </c>
      <c r="E501" s="44">
        <f>D501/C501-1</f>
        <v>0.00914925576949344</v>
      </c>
      <c r="F501" s="53"/>
      <c r="G501" s="43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>
      <c r="A502" s="45">
        <v>21401</v>
      </c>
      <c r="B502" s="46" t="s">
        <v>509</v>
      </c>
      <c r="C502" s="43">
        <v>13524</v>
      </c>
      <c r="D502" s="43">
        <v>12797</v>
      </c>
      <c r="E502" s="44"/>
      <c r="F502" s="53"/>
      <c r="G502" s="43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>
      <c r="A503" s="45">
        <v>2140101</v>
      </c>
      <c r="B503" s="45" t="s">
        <v>67</v>
      </c>
      <c r="C503" s="43">
        <v>325</v>
      </c>
      <c r="D503" s="43">
        <v>325</v>
      </c>
      <c r="E503" s="44"/>
      <c r="F503" s="53"/>
      <c r="G503" s="43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>
      <c r="A504" s="45">
        <v>2140102</v>
      </c>
      <c r="B504" s="45" t="s">
        <v>68</v>
      </c>
      <c r="C504" s="43">
        <v>7</v>
      </c>
      <c r="D504" s="43"/>
      <c r="E504" s="44"/>
      <c r="F504" s="53"/>
      <c r="G504" s="43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>
      <c r="A505" s="45">
        <v>2140106</v>
      </c>
      <c r="B505" s="45" t="s">
        <v>510</v>
      </c>
      <c r="C505" s="43">
        <v>3459</v>
      </c>
      <c r="D505" s="43">
        <v>3237</v>
      </c>
      <c r="E505" s="44"/>
      <c r="F505" s="53"/>
      <c r="G505" s="43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>
      <c r="A506" s="45">
        <v>2140112</v>
      </c>
      <c r="B506" s="45" t="s">
        <v>511</v>
      </c>
      <c r="C506" s="43">
        <v>1043</v>
      </c>
      <c r="D506" s="43">
        <v>986</v>
      </c>
      <c r="E506" s="44"/>
      <c r="F506" s="53"/>
      <c r="G506" s="43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>
      <c r="A507" s="45">
        <v>2140199</v>
      </c>
      <c r="B507" s="45" t="s">
        <v>512</v>
      </c>
      <c r="C507" s="43">
        <v>8690</v>
      </c>
      <c r="D507" s="43">
        <v>8249</v>
      </c>
      <c r="E507" s="44"/>
      <c r="F507" s="53"/>
      <c r="G507" s="43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>
      <c r="A508" s="45">
        <v>21404</v>
      </c>
      <c r="B508" s="46" t="s">
        <v>513</v>
      </c>
      <c r="C508" s="43">
        <v>1122</v>
      </c>
      <c r="D508" s="43">
        <v>1123</v>
      </c>
      <c r="E508" s="44"/>
      <c r="F508" s="53"/>
      <c r="G508" s="43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>
      <c r="A509" s="45">
        <v>2140402</v>
      </c>
      <c r="B509" s="45" t="s">
        <v>515</v>
      </c>
      <c r="C509" s="43">
        <v>198</v>
      </c>
      <c r="D509" s="43">
        <v>238</v>
      </c>
      <c r="E509" s="44"/>
      <c r="F509" s="53"/>
      <c r="G509" s="43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>
      <c r="A510" s="45">
        <v>2140403</v>
      </c>
      <c r="B510" s="45" t="s">
        <v>516</v>
      </c>
      <c r="C510" s="43">
        <v>206</v>
      </c>
      <c r="D510" s="43">
        <v>247</v>
      </c>
      <c r="E510" s="44"/>
      <c r="F510" s="53"/>
      <c r="G510" s="43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>
      <c r="A511" s="45">
        <v>2140499</v>
      </c>
      <c r="B511" s="45" t="s">
        <v>517</v>
      </c>
      <c r="C511" s="43">
        <v>718</v>
      </c>
      <c r="D511" s="43">
        <v>638</v>
      </c>
      <c r="E511" s="44"/>
      <c r="F511" s="53"/>
      <c r="G511" s="43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>
      <c r="A512" s="45">
        <v>21499</v>
      </c>
      <c r="B512" s="46" t="s">
        <v>522</v>
      </c>
      <c r="C512" s="43"/>
      <c r="D512" s="43">
        <v>860</v>
      </c>
      <c r="E512" s="44"/>
      <c r="F512" s="53"/>
      <c r="G512" s="43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>
      <c r="A513" s="45">
        <v>2149999</v>
      </c>
      <c r="B513" s="45" t="s">
        <v>523</v>
      </c>
      <c r="C513" s="43"/>
      <c r="D513" s="43">
        <v>860</v>
      </c>
      <c r="E513" s="44"/>
      <c r="F513" s="53"/>
      <c r="G513" s="43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>
      <c r="A514" s="45">
        <v>215</v>
      </c>
      <c r="B514" s="46" t="s">
        <v>697</v>
      </c>
      <c r="C514" s="43">
        <v>40317</v>
      </c>
      <c r="D514" s="43">
        <v>40528</v>
      </c>
      <c r="E514" s="44">
        <f>D514/C514-1</f>
        <v>0.00523352431976587</v>
      </c>
      <c r="F514" s="53"/>
      <c r="G514" s="43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>
      <c r="A515" s="45">
        <v>21502</v>
      </c>
      <c r="B515" s="46" t="s">
        <v>527</v>
      </c>
      <c r="C515" s="43">
        <v>5315</v>
      </c>
      <c r="D515" s="43">
        <v>5015</v>
      </c>
      <c r="E515" s="44"/>
      <c r="F515" s="53"/>
      <c r="G515" s="43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>
      <c r="A516" s="45">
        <v>2150205</v>
      </c>
      <c r="B516" s="45" t="s">
        <v>528</v>
      </c>
      <c r="C516" s="43">
        <v>5315</v>
      </c>
      <c r="D516" s="43">
        <v>5015</v>
      </c>
      <c r="E516" s="44"/>
      <c r="F516" s="53"/>
      <c r="G516" s="43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>
      <c r="A517" s="45">
        <v>21503</v>
      </c>
      <c r="B517" s="46" t="s">
        <v>530</v>
      </c>
      <c r="C517" s="43">
        <v>27654</v>
      </c>
      <c r="D517" s="43">
        <v>28484</v>
      </c>
      <c r="E517" s="44"/>
      <c r="F517" s="53"/>
      <c r="G517" s="43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>
      <c r="A518" s="45">
        <v>2150301</v>
      </c>
      <c r="B518" s="45" t="s">
        <v>67</v>
      </c>
      <c r="C518" s="43">
        <v>376</v>
      </c>
      <c r="D518" s="43"/>
      <c r="E518" s="44"/>
      <c r="F518" s="53"/>
      <c r="G518" s="43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>
      <c r="A519" s="45">
        <v>2150302</v>
      </c>
      <c r="B519" s="45" t="s">
        <v>68</v>
      </c>
      <c r="C519" s="43">
        <v>20</v>
      </c>
      <c r="D519" s="43">
        <v>2</v>
      </c>
      <c r="E519" s="44"/>
      <c r="F519" s="53"/>
      <c r="G519" s="43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>
      <c r="A520" s="45">
        <v>2150399</v>
      </c>
      <c r="B520" s="45" t="s">
        <v>531</v>
      </c>
      <c r="C520" s="43">
        <v>27258</v>
      </c>
      <c r="D520" s="43">
        <v>28482</v>
      </c>
      <c r="E520" s="44"/>
      <c r="F520" s="53"/>
      <c r="G520" s="43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>
      <c r="A521" s="45">
        <v>21505</v>
      </c>
      <c r="B521" s="46" t="s">
        <v>532</v>
      </c>
      <c r="C521" s="43">
        <v>3160</v>
      </c>
      <c r="D521" s="43">
        <v>4350</v>
      </c>
      <c r="E521" s="44"/>
      <c r="F521" s="53"/>
      <c r="G521" s="43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>
      <c r="A522" s="45">
        <v>2150501</v>
      </c>
      <c r="B522" s="45" t="s">
        <v>67</v>
      </c>
      <c r="C522" s="43">
        <v>557</v>
      </c>
      <c r="D522" s="43">
        <v>541</v>
      </c>
      <c r="E522" s="44"/>
      <c r="F522" s="53"/>
      <c r="G522" s="43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>
      <c r="A523" s="45">
        <v>2150502</v>
      </c>
      <c r="B523" s="45" t="s">
        <v>68</v>
      </c>
      <c r="C523" s="43">
        <v>38</v>
      </c>
      <c r="D523" s="43">
        <v>48</v>
      </c>
      <c r="E523" s="44"/>
      <c r="F523" s="53"/>
      <c r="G523" s="43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>
      <c r="A524" s="45">
        <v>2150510</v>
      </c>
      <c r="B524" s="45" t="s">
        <v>533</v>
      </c>
      <c r="C524" s="43">
        <v>2500</v>
      </c>
      <c r="D524" s="43">
        <v>3500</v>
      </c>
      <c r="E524" s="44"/>
      <c r="F524" s="53"/>
      <c r="G524" s="43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>
      <c r="A525" s="45">
        <v>2150599</v>
      </c>
      <c r="B525" s="45" t="s">
        <v>534</v>
      </c>
      <c r="C525" s="43">
        <v>65</v>
      </c>
      <c r="D525" s="43">
        <v>261</v>
      </c>
      <c r="E525" s="44"/>
      <c r="F525" s="53"/>
      <c r="G525" s="43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>
      <c r="A526" s="45">
        <v>21507</v>
      </c>
      <c r="B526" s="46" t="s">
        <v>537</v>
      </c>
      <c r="C526" s="43"/>
      <c r="D526" s="43">
        <v>492</v>
      </c>
      <c r="E526" s="44"/>
      <c r="F526" s="53"/>
      <c r="G526" s="43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>
      <c r="A527" s="45">
        <v>2150701</v>
      </c>
      <c r="B527" s="45" t="s">
        <v>67</v>
      </c>
      <c r="C527" s="43"/>
      <c r="D527" s="43">
        <v>191</v>
      </c>
      <c r="E527" s="44"/>
      <c r="F527" s="53"/>
      <c r="G527" s="43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>
      <c r="A528" s="45">
        <v>2150702</v>
      </c>
      <c r="B528" s="45" t="s">
        <v>68</v>
      </c>
      <c r="C528" s="43"/>
      <c r="D528" s="43">
        <v>25</v>
      </c>
      <c r="E528" s="44"/>
      <c r="F528" s="53"/>
      <c r="G528" s="43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>
      <c r="A529" s="45">
        <v>2150799</v>
      </c>
      <c r="B529" s="45" t="s">
        <v>538</v>
      </c>
      <c r="C529" s="43"/>
      <c r="D529" s="43">
        <v>276</v>
      </c>
      <c r="E529" s="44"/>
      <c r="F529" s="53"/>
      <c r="G529" s="43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>
      <c r="A530" s="45">
        <v>21508</v>
      </c>
      <c r="B530" s="46" t="s">
        <v>539</v>
      </c>
      <c r="C530" s="43">
        <v>4188</v>
      </c>
      <c r="D530" s="43">
        <v>2187</v>
      </c>
      <c r="E530" s="44"/>
      <c r="F530" s="53"/>
      <c r="G530" s="43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>
      <c r="A531" s="45">
        <v>2150801</v>
      </c>
      <c r="B531" s="45" t="s">
        <v>67</v>
      </c>
      <c r="C531" s="43">
        <v>148</v>
      </c>
      <c r="D531" s="43"/>
      <c r="E531" s="44"/>
      <c r="F531" s="53"/>
      <c r="G531" s="43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>
      <c r="A532" s="45">
        <v>2150802</v>
      </c>
      <c r="B532" s="45" t="s">
        <v>68</v>
      </c>
      <c r="C532" s="43">
        <v>372</v>
      </c>
      <c r="D532" s="43">
        <v>127</v>
      </c>
      <c r="E532" s="44"/>
      <c r="F532" s="53"/>
      <c r="G532" s="43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>
      <c r="A533" s="45">
        <v>2150805</v>
      </c>
      <c r="B533" s="45" t="s">
        <v>698</v>
      </c>
      <c r="C533" s="43"/>
      <c r="D533" s="43">
        <v>380</v>
      </c>
      <c r="E533" s="44"/>
      <c r="F533" s="53"/>
      <c r="G533" s="43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>
      <c r="A534" s="45">
        <v>2150899</v>
      </c>
      <c r="B534" s="45" t="s">
        <v>540</v>
      </c>
      <c r="C534" s="43">
        <v>3668</v>
      </c>
      <c r="D534" s="43">
        <v>1680</v>
      </c>
      <c r="E534" s="44"/>
      <c r="F534" s="53"/>
      <c r="G534" s="43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>
      <c r="A535" s="45">
        <v>216</v>
      </c>
      <c r="B535" s="46" t="s">
        <v>541</v>
      </c>
      <c r="C535" s="43">
        <v>55086</v>
      </c>
      <c r="D535" s="43">
        <v>18943</v>
      </c>
      <c r="E535" s="44">
        <f>D535/C535-1</f>
        <v>-0.656119522201648</v>
      </c>
      <c r="F535" s="53" t="s">
        <v>525</v>
      </c>
      <c r="G535" s="43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>
      <c r="A536" s="45">
        <v>21602</v>
      </c>
      <c r="B536" s="46" t="s">
        <v>542</v>
      </c>
      <c r="C536" s="43">
        <v>347</v>
      </c>
      <c r="D536" s="43">
        <v>418</v>
      </c>
      <c r="E536" s="44"/>
      <c r="F536" s="53"/>
      <c r="G536" s="43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>
      <c r="A537" s="45">
        <v>2160201</v>
      </c>
      <c r="B537" s="45" t="s">
        <v>67</v>
      </c>
      <c r="C537" s="43">
        <v>347</v>
      </c>
      <c r="D537" s="43">
        <v>410</v>
      </c>
      <c r="E537" s="44"/>
      <c r="F537" s="53"/>
      <c r="G537" s="43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>
      <c r="A538" s="45">
        <v>2160202</v>
      </c>
      <c r="B538" s="45" t="s">
        <v>68</v>
      </c>
      <c r="C538" s="43"/>
      <c r="D538" s="43">
        <v>8</v>
      </c>
      <c r="E538" s="44"/>
      <c r="F538" s="53"/>
      <c r="G538" s="43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>
      <c r="A539" s="45">
        <v>21606</v>
      </c>
      <c r="B539" s="46" t="s">
        <v>547</v>
      </c>
      <c r="C539" s="43">
        <v>5781</v>
      </c>
      <c r="D539" s="43">
        <v>7300</v>
      </c>
      <c r="E539" s="44"/>
      <c r="F539" s="53"/>
      <c r="G539" s="43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>
      <c r="A540" s="45">
        <v>2160699</v>
      </c>
      <c r="B540" s="45" t="s">
        <v>548</v>
      </c>
      <c r="C540" s="43">
        <v>5781</v>
      </c>
      <c r="D540" s="43">
        <v>7300</v>
      </c>
      <c r="E540" s="44"/>
      <c r="F540" s="53"/>
      <c r="G540" s="43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>
      <c r="A541" s="45">
        <v>21699</v>
      </c>
      <c r="B541" s="46" t="s">
        <v>549</v>
      </c>
      <c r="C541" s="43">
        <v>48958</v>
      </c>
      <c r="D541" s="43">
        <v>11225</v>
      </c>
      <c r="E541" s="44"/>
      <c r="F541" s="53"/>
      <c r="G541" s="43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>
      <c r="A542" s="45">
        <v>2169999</v>
      </c>
      <c r="B542" s="45" t="s">
        <v>550</v>
      </c>
      <c r="C542" s="43">
        <v>48958</v>
      </c>
      <c r="D542" s="43">
        <v>11225</v>
      </c>
      <c r="E542" s="44"/>
      <c r="F542" s="53"/>
      <c r="G542" s="43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>
      <c r="A543" s="45">
        <v>217</v>
      </c>
      <c r="B543" s="46" t="s">
        <v>551</v>
      </c>
      <c r="C543" s="43">
        <v>4107</v>
      </c>
      <c r="D543" s="43">
        <v>4104</v>
      </c>
      <c r="E543" s="44">
        <f>D543/C543-1</f>
        <v>-0.000730460189919624</v>
      </c>
      <c r="F543" s="53"/>
      <c r="G543" s="43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>
      <c r="A544" s="45">
        <v>21701</v>
      </c>
      <c r="B544" s="46" t="s">
        <v>552</v>
      </c>
      <c r="C544" s="43">
        <v>104</v>
      </c>
      <c r="D544" s="43">
        <v>74</v>
      </c>
      <c r="E544" s="44"/>
      <c r="F544" s="53"/>
      <c r="G544" s="43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>
      <c r="A545" s="45">
        <v>2170102</v>
      </c>
      <c r="B545" s="45" t="s">
        <v>68</v>
      </c>
      <c r="C545" s="43">
        <v>4</v>
      </c>
      <c r="D545" s="43">
        <v>4</v>
      </c>
      <c r="E545" s="44"/>
      <c r="F545" s="53"/>
      <c r="G545" s="43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>
      <c r="A546" s="45">
        <v>2170150</v>
      </c>
      <c r="B546" s="45" t="s">
        <v>83</v>
      </c>
      <c r="C546" s="43">
        <v>71</v>
      </c>
      <c r="D546" s="43">
        <v>70</v>
      </c>
      <c r="E546" s="44"/>
      <c r="F546" s="53"/>
      <c r="G546" s="43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>
      <c r="A547" s="45">
        <v>2170199</v>
      </c>
      <c r="B547" s="45" t="s">
        <v>553</v>
      </c>
      <c r="C547" s="43">
        <v>29</v>
      </c>
      <c r="D547" s="43"/>
      <c r="E547" s="44"/>
      <c r="F547" s="53"/>
      <c r="G547" s="43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>
      <c r="A548" s="45">
        <v>21703</v>
      </c>
      <c r="B548" s="46" t="s">
        <v>554</v>
      </c>
      <c r="C548" s="43">
        <v>25</v>
      </c>
      <c r="D548" s="43">
        <v>4</v>
      </c>
      <c r="E548" s="44"/>
      <c r="F548" s="53"/>
      <c r="G548" s="43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>
      <c r="A549" s="45">
        <v>2170399</v>
      </c>
      <c r="B549" s="45" t="s">
        <v>555</v>
      </c>
      <c r="C549" s="43">
        <v>25</v>
      </c>
      <c r="D549" s="43">
        <v>4</v>
      </c>
      <c r="E549" s="44"/>
      <c r="F549" s="53"/>
      <c r="G549" s="43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>
      <c r="A550" s="45">
        <v>21799</v>
      </c>
      <c r="B550" s="46" t="s">
        <v>556</v>
      </c>
      <c r="C550" s="43">
        <v>3978</v>
      </c>
      <c r="D550" s="43">
        <v>4026</v>
      </c>
      <c r="E550" s="44"/>
      <c r="F550" s="53"/>
      <c r="G550" s="43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>
      <c r="A551" s="45">
        <v>2179901</v>
      </c>
      <c r="B551" s="45" t="s">
        <v>557</v>
      </c>
      <c r="C551" s="43">
        <v>3978</v>
      </c>
      <c r="D551" s="43">
        <v>4026</v>
      </c>
      <c r="E551" s="44"/>
      <c r="F551" s="53"/>
      <c r="G551" s="43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>
      <c r="A552" s="45">
        <v>219</v>
      </c>
      <c r="B552" s="46" t="s">
        <v>558</v>
      </c>
      <c r="C552" s="43">
        <v>1700</v>
      </c>
      <c r="D552" s="43">
        <v>1765</v>
      </c>
      <c r="E552" s="44">
        <f>D552/C552-1</f>
        <v>0.0382352941176471</v>
      </c>
      <c r="F552" s="53"/>
      <c r="G552" s="43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>
      <c r="A553" s="45">
        <v>21999</v>
      </c>
      <c r="B553" s="46" t="s">
        <v>559</v>
      </c>
      <c r="C553" s="43">
        <v>1700</v>
      </c>
      <c r="D553" s="43">
        <v>1765</v>
      </c>
      <c r="E553" s="44"/>
      <c r="F553" s="53"/>
      <c r="G553" s="43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>
      <c r="A554" s="45">
        <v>220</v>
      </c>
      <c r="B554" s="46" t="s">
        <v>560</v>
      </c>
      <c r="C554" s="43">
        <v>12332</v>
      </c>
      <c r="D554" s="43">
        <v>8856</v>
      </c>
      <c r="E554" s="44">
        <f>D554/C554-1</f>
        <v>-0.281868310087577</v>
      </c>
      <c r="F554" s="53" t="s">
        <v>777</v>
      </c>
      <c r="G554" s="43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>
      <c r="A555" s="45">
        <v>22001</v>
      </c>
      <c r="B555" s="46" t="s">
        <v>561</v>
      </c>
      <c r="C555" s="43">
        <v>12119</v>
      </c>
      <c r="D555" s="43">
        <v>8420</v>
      </c>
      <c r="E555" s="44"/>
      <c r="F555" s="53"/>
      <c r="G555" s="43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>
      <c r="A556" s="45">
        <v>2200101</v>
      </c>
      <c r="B556" s="45" t="s">
        <v>67</v>
      </c>
      <c r="C556" s="43">
        <v>2848</v>
      </c>
      <c r="D556" s="43">
        <v>2197</v>
      </c>
      <c r="E556" s="44"/>
      <c r="F556" s="53"/>
      <c r="G556" s="43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>
      <c r="A557" s="45">
        <v>2200102</v>
      </c>
      <c r="B557" s="45" t="s">
        <v>68</v>
      </c>
      <c r="C557" s="43">
        <v>11</v>
      </c>
      <c r="D557" s="43">
        <v>40</v>
      </c>
      <c r="E557" s="44"/>
      <c r="F557" s="53"/>
      <c r="G557" s="43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>
      <c r="A558" s="45">
        <v>2200103</v>
      </c>
      <c r="B558" s="45" t="s">
        <v>79</v>
      </c>
      <c r="C558" s="43">
        <v>59</v>
      </c>
      <c r="D558" s="43">
        <v>58</v>
      </c>
      <c r="E558" s="44"/>
      <c r="F558" s="53"/>
      <c r="G558" s="43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>
      <c r="A559" s="45">
        <v>2200104</v>
      </c>
      <c r="B559" s="45" t="s">
        <v>562</v>
      </c>
      <c r="C559" s="43">
        <v>41</v>
      </c>
      <c r="D559" s="43">
        <v>157</v>
      </c>
      <c r="E559" s="44"/>
      <c r="F559" s="53"/>
      <c r="G559" s="43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>
      <c r="A560" s="45">
        <v>2200105</v>
      </c>
      <c r="B560" s="45" t="s">
        <v>563</v>
      </c>
      <c r="C560" s="43">
        <v>429</v>
      </c>
      <c r="D560" s="43"/>
      <c r="E560" s="44"/>
      <c r="F560" s="53"/>
      <c r="G560" s="43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>
      <c r="A561" s="45">
        <v>2200106</v>
      </c>
      <c r="B561" s="45" t="s">
        <v>701</v>
      </c>
      <c r="C561" s="43">
        <v>6509</v>
      </c>
      <c r="D561" s="43">
        <v>1662</v>
      </c>
      <c r="E561" s="44"/>
      <c r="F561" s="53"/>
      <c r="G561" s="43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>
      <c r="A562" s="45">
        <v>2200108</v>
      </c>
      <c r="B562" s="45" t="s">
        <v>565</v>
      </c>
      <c r="C562" s="43">
        <v>112</v>
      </c>
      <c r="D562" s="43">
        <v>163</v>
      </c>
      <c r="E562" s="44"/>
      <c r="F562" s="53"/>
      <c r="G562" s="43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>
      <c r="A563" s="45">
        <v>2200109</v>
      </c>
      <c r="B563" s="45" t="s">
        <v>702</v>
      </c>
      <c r="C563" s="43">
        <v>83</v>
      </c>
      <c r="D563" s="43">
        <v>180</v>
      </c>
      <c r="E563" s="44"/>
      <c r="F563" s="53"/>
      <c r="G563" s="43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>
      <c r="A564" s="45">
        <v>2200114</v>
      </c>
      <c r="B564" s="45" t="s">
        <v>703</v>
      </c>
      <c r="C564" s="43">
        <v>10</v>
      </c>
      <c r="D564" s="43">
        <v>100</v>
      </c>
      <c r="E564" s="44"/>
      <c r="F564" s="53"/>
      <c r="G564" s="43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>
      <c r="A565" s="45">
        <v>2200129</v>
      </c>
      <c r="B565" s="45" t="s">
        <v>704</v>
      </c>
      <c r="C565" s="43"/>
      <c r="D565" s="43">
        <v>12</v>
      </c>
      <c r="E565" s="44"/>
      <c r="F565" s="53"/>
      <c r="G565" s="43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>
      <c r="A566" s="45">
        <v>2200150</v>
      </c>
      <c r="B566" s="45" t="s">
        <v>83</v>
      </c>
      <c r="C566" s="43">
        <v>1407</v>
      </c>
      <c r="D566" s="43">
        <v>1432</v>
      </c>
      <c r="E566" s="44"/>
      <c r="F566" s="53"/>
      <c r="G566" s="43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>
      <c r="A567" s="45">
        <v>2200199</v>
      </c>
      <c r="B567" s="45" t="s">
        <v>569</v>
      </c>
      <c r="C567" s="43">
        <v>610</v>
      </c>
      <c r="D567" s="43">
        <v>2419</v>
      </c>
      <c r="E567" s="44"/>
      <c r="F567" s="53"/>
      <c r="G567" s="43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>
      <c r="A568" s="45">
        <v>22005</v>
      </c>
      <c r="B568" s="46" t="s">
        <v>572</v>
      </c>
      <c r="C568" s="43">
        <v>213</v>
      </c>
      <c r="D568" s="43">
        <v>426</v>
      </c>
      <c r="E568" s="44"/>
      <c r="F568" s="53"/>
      <c r="G568" s="43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>
      <c r="A569" s="45">
        <v>2200504</v>
      </c>
      <c r="B569" s="45" t="s">
        <v>573</v>
      </c>
      <c r="C569" s="43">
        <v>213</v>
      </c>
      <c r="D569" s="43">
        <v>309</v>
      </c>
      <c r="E569" s="44"/>
      <c r="F569" s="53"/>
      <c r="G569" s="43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>
      <c r="A570" s="45">
        <v>2200599</v>
      </c>
      <c r="B570" s="45" t="s">
        <v>574</v>
      </c>
      <c r="C570" s="43"/>
      <c r="D570" s="43">
        <v>117</v>
      </c>
      <c r="E570" s="44"/>
      <c r="F570" s="53"/>
      <c r="G570" s="43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>
      <c r="A571" s="45">
        <v>22099</v>
      </c>
      <c r="B571" s="46" t="s">
        <v>575</v>
      </c>
      <c r="C571" s="43"/>
      <c r="D571" s="43">
        <v>10</v>
      </c>
      <c r="E571" s="44"/>
      <c r="F571" s="53"/>
      <c r="G571" s="43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>
      <c r="A572" s="45">
        <v>2209901</v>
      </c>
      <c r="B572" s="45" t="s">
        <v>576</v>
      </c>
      <c r="C572" s="43"/>
      <c r="D572" s="43">
        <v>10</v>
      </c>
      <c r="E572" s="44"/>
      <c r="F572" s="53"/>
      <c r="G572" s="43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>
      <c r="A573" s="45">
        <v>221</v>
      </c>
      <c r="B573" s="46" t="s">
        <v>577</v>
      </c>
      <c r="C573" s="43">
        <v>15798</v>
      </c>
      <c r="D573" s="43">
        <v>18184</v>
      </c>
      <c r="E573" s="44">
        <f>D573/C573-1</f>
        <v>0.151031776174199</v>
      </c>
      <c r="F573" s="53" t="s">
        <v>778</v>
      </c>
      <c r="G573" s="43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>
      <c r="A574" s="45">
        <v>22101</v>
      </c>
      <c r="B574" s="46" t="s">
        <v>578</v>
      </c>
      <c r="C574" s="43">
        <v>180</v>
      </c>
      <c r="D574" s="43">
        <v>127</v>
      </c>
      <c r="E574" s="44"/>
      <c r="F574" s="53"/>
      <c r="G574" s="43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>
      <c r="A575" s="45">
        <v>2210106</v>
      </c>
      <c r="B575" s="45" t="s">
        <v>581</v>
      </c>
      <c r="C575" s="43">
        <v>180</v>
      </c>
      <c r="D575" s="43">
        <v>127</v>
      </c>
      <c r="E575" s="44"/>
      <c r="F575" s="53"/>
      <c r="G575" s="43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>
      <c r="A576" s="45">
        <v>22102</v>
      </c>
      <c r="B576" s="46" t="s">
        <v>584</v>
      </c>
      <c r="C576" s="43">
        <v>15448</v>
      </c>
      <c r="D576" s="43">
        <v>17937</v>
      </c>
      <c r="E576" s="44"/>
      <c r="F576" s="53"/>
      <c r="G576" s="43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>
      <c r="A577" s="45">
        <v>2210201</v>
      </c>
      <c r="B577" s="45" t="s">
        <v>585</v>
      </c>
      <c r="C577" s="43">
        <v>15448</v>
      </c>
      <c r="D577" s="43">
        <v>17937</v>
      </c>
      <c r="E577" s="44"/>
      <c r="F577" s="53"/>
      <c r="G577" s="43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>
      <c r="A578" s="45">
        <v>22103</v>
      </c>
      <c r="B578" s="46" t="s">
        <v>586</v>
      </c>
      <c r="C578" s="43">
        <v>170</v>
      </c>
      <c r="D578" s="43">
        <v>120</v>
      </c>
      <c r="E578" s="44"/>
      <c r="F578" s="53"/>
      <c r="G578" s="43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>
      <c r="A579" s="45">
        <v>2210301</v>
      </c>
      <c r="B579" s="45" t="s">
        <v>587</v>
      </c>
      <c r="C579" s="43">
        <v>20</v>
      </c>
      <c r="D579" s="43">
        <v>20</v>
      </c>
      <c r="E579" s="44"/>
      <c r="F579" s="53"/>
      <c r="G579" s="43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>
      <c r="A580" s="45">
        <v>2210399</v>
      </c>
      <c r="B580" s="45" t="s">
        <v>588</v>
      </c>
      <c r="C580" s="43">
        <v>150</v>
      </c>
      <c r="D580" s="43">
        <v>100</v>
      </c>
      <c r="E580" s="44"/>
      <c r="F580" s="53"/>
      <c r="G580" s="43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>
      <c r="A581" s="45">
        <v>222</v>
      </c>
      <c r="B581" s="46" t="s">
        <v>589</v>
      </c>
      <c r="C581" s="43">
        <v>337</v>
      </c>
      <c r="D581" s="43">
        <v>131</v>
      </c>
      <c r="E581" s="44">
        <f>D581/C581-1</f>
        <v>-0.611275964391691</v>
      </c>
      <c r="F581" s="53" t="s">
        <v>777</v>
      </c>
      <c r="G581" s="43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>
      <c r="A582" s="45">
        <v>22201</v>
      </c>
      <c r="B582" s="46" t="s">
        <v>591</v>
      </c>
      <c r="C582" s="43">
        <v>337</v>
      </c>
      <c r="D582" s="43">
        <v>51</v>
      </c>
      <c r="E582" s="44"/>
      <c r="F582" s="53"/>
      <c r="G582" s="43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>
      <c r="A583" s="45">
        <v>2220101</v>
      </c>
      <c r="B583" s="45" t="s">
        <v>67</v>
      </c>
      <c r="C583" s="43">
        <v>255</v>
      </c>
      <c r="D583" s="43"/>
      <c r="E583" s="44"/>
      <c r="F583" s="53"/>
      <c r="G583" s="43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>
      <c r="A584" s="45">
        <v>2220102</v>
      </c>
      <c r="B584" s="45" t="s">
        <v>68</v>
      </c>
      <c r="C584" s="43">
        <v>21</v>
      </c>
      <c r="D584" s="43">
        <v>8</v>
      </c>
      <c r="E584" s="44"/>
      <c r="F584" s="53"/>
      <c r="G584" s="43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>
      <c r="A585" s="45">
        <v>2220150</v>
      </c>
      <c r="B585" s="45" t="s">
        <v>83</v>
      </c>
      <c r="C585" s="43">
        <v>60</v>
      </c>
      <c r="D585" s="43">
        <v>43</v>
      </c>
      <c r="E585" s="44"/>
      <c r="F585" s="53"/>
      <c r="G585" s="43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>
      <c r="A586" s="45">
        <v>2220199</v>
      </c>
      <c r="B586" s="45" t="s">
        <v>593</v>
      </c>
      <c r="C586" s="43">
        <v>1</v>
      </c>
      <c r="D586" s="43"/>
      <c r="E586" s="44"/>
      <c r="F586" s="53"/>
      <c r="G586" s="43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>
      <c r="A587" s="45">
        <v>22205</v>
      </c>
      <c r="B587" s="46" t="s">
        <v>706</v>
      </c>
      <c r="C587" s="43"/>
      <c r="D587" s="43">
        <v>80</v>
      </c>
      <c r="E587" s="44"/>
      <c r="F587" s="53"/>
      <c r="G587" s="43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>
      <c r="A588" s="45">
        <v>2220599</v>
      </c>
      <c r="B588" s="45" t="s">
        <v>707</v>
      </c>
      <c r="C588" s="43"/>
      <c r="D588" s="43">
        <v>80</v>
      </c>
      <c r="E588" s="44"/>
      <c r="F588" s="53"/>
      <c r="G588" s="43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>
      <c r="A589" s="45">
        <v>224</v>
      </c>
      <c r="B589" s="46" t="s">
        <v>596</v>
      </c>
      <c r="C589" s="43">
        <v>3141</v>
      </c>
      <c r="D589" s="43">
        <v>3174</v>
      </c>
      <c r="E589" s="44">
        <f>D589/C589-1</f>
        <v>0.0105062082139447</v>
      </c>
      <c r="F589" s="53"/>
      <c r="G589" s="43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>
      <c r="A590" s="45">
        <v>22401</v>
      </c>
      <c r="B590" s="46" t="s">
        <v>597</v>
      </c>
      <c r="C590" s="43">
        <v>917</v>
      </c>
      <c r="D590" s="43">
        <v>1004</v>
      </c>
      <c r="E590" s="44"/>
      <c r="F590" s="53"/>
      <c r="G590" s="43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>
      <c r="A591" s="45">
        <v>2240101</v>
      </c>
      <c r="B591" s="45" t="s">
        <v>67</v>
      </c>
      <c r="C591" s="43">
        <v>496</v>
      </c>
      <c r="D591" s="43">
        <v>770</v>
      </c>
      <c r="E591" s="44"/>
      <c r="F591" s="53"/>
      <c r="G591" s="43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>
      <c r="A592" s="45">
        <v>2240106</v>
      </c>
      <c r="B592" s="45" t="s">
        <v>598</v>
      </c>
      <c r="C592" s="43">
        <v>296</v>
      </c>
      <c r="D592" s="43"/>
      <c r="E592" s="44"/>
      <c r="F592" s="53"/>
      <c r="G592" s="43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>
      <c r="A593" s="45">
        <v>2240108</v>
      </c>
      <c r="B593" s="45" t="s">
        <v>708</v>
      </c>
      <c r="C593" s="43"/>
      <c r="D593" s="43">
        <v>20</v>
      </c>
      <c r="E593" s="44"/>
      <c r="F593" s="53"/>
      <c r="G593" s="43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>
      <c r="A594" s="45">
        <v>2240150</v>
      </c>
      <c r="B594" s="45" t="s">
        <v>83</v>
      </c>
      <c r="C594" s="43"/>
      <c r="D594" s="43">
        <v>82</v>
      </c>
      <c r="E594" s="44"/>
      <c r="F594" s="53"/>
      <c r="G594" s="43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>
      <c r="A595" s="45">
        <v>2240199</v>
      </c>
      <c r="B595" s="45" t="s">
        <v>600</v>
      </c>
      <c r="C595" s="43">
        <v>125</v>
      </c>
      <c r="D595" s="43">
        <v>132</v>
      </c>
      <c r="E595" s="44"/>
      <c r="F595" s="53"/>
      <c r="G595" s="43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>
      <c r="A596" s="45">
        <v>22402</v>
      </c>
      <c r="B596" s="46" t="s">
        <v>601</v>
      </c>
      <c r="C596" s="43">
        <v>2155</v>
      </c>
      <c r="D596" s="43">
        <v>2156</v>
      </c>
      <c r="E596" s="44"/>
      <c r="F596" s="53"/>
      <c r="G596" s="43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>
      <c r="A597" s="45">
        <v>2240204</v>
      </c>
      <c r="B597" s="45" t="s">
        <v>602</v>
      </c>
      <c r="C597" s="43">
        <v>1397</v>
      </c>
      <c r="D597" s="43">
        <v>1340</v>
      </c>
      <c r="E597" s="44"/>
      <c r="F597" s="53"/>
      <c r="G597" s="43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>
      <c r="A598" s="45">
        <v>2240299</v>
      </c>
      <c r="B598" s="45" t="s">
        <v>603</v>
      </c>
      <c r="C598" s="43">
        <v>758</v>
      </c>
      <c r="D598" s="43">
        <v>816</v>
      </c>
      <c r="E598" s="44"/>
      <c r="F598" s="53"/>
      <c r="G598" s="43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>
      <c r="A599" s="45">
        <v>22403</v>
      </c>
      <c r="B599" s="46" t="s">
        <v>604</v>
      </c>
      <c r="C599" s="43">
        <v>24</v>
      </c>
      <c r="D599" s="43">
        <v>14</v>
      </c>
      <c r="E599" s="44"/>
      <c r="F599" s="53"/>
      <c r="G599" s="43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>
      <c r="A600" s="45">
        <v>2240304</v>
      </c>
      <c r="B600" s="45" t="s">
        <v>605</v>
      </c>
      <c r="C600" s="43">
        <v>10</v>
      </c>
      <c r="D600" s="43"/>
      <c r="E600" s="44"/>
      <c r="F600" s="53"/>
      <c r="G600" s="43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>
      <c r="A601" s="45">
        <v>2240399</v>
      </c>
      <c r="B601" s="45" t="s">
        <v>606</v>
      </c>
      <c r="C601" s="43">
        <v>14</v>
      </c>
      <c r="D601" s="43">
        <v>14</v>
      </c>
      <c r="E601" s="44"/>
      <c r="F601" s="53"/>
      <c r="G601" s="43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>
      <c r="A602" s="45">
        <v>22407</v>
      </c>
      <c r="B602" s="46" t="s">
        <v>607</v>
      </c>
      <c r="C602" s="43">
        <v>45</v>
      </c>
      <c r="D602" s="43"/>
      <c r="E602" s="44"/>
      <c r="F602" s="53"/>
      <c r="G602" s="43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>
      <c r="A603" s="45">
        <v>2240799</v>
      </c>
      <c r="B603" s="45" t="s">
        <v>709</v>
      </c>
      <c r="C603" s="43">
        <v>45</v>
      </c>
      <c r="D603" s="43"/>
      <c r="E603" s="44"/>
      <c r="F603" s="53"/>
      <c r="G603" s="43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>
      <c r="A604" s="45">
        <v>227</v>
      </c>
      <c r="B604" s="46" t="s">
        <v>710</v>
      </c>
      <c r="C604" s="43">
        <v>9000</v>
      </c>
      <c r="D604" s="43">
        <v>9000</v>
      </c>
      <c r="E604" s="44"/>
      <c r="F604" s="53"/>
      <c r="G604" s="43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>
      <c r="A605" s="45">
        <v>229</v>
      </c>
      <c r="B605" s="46" t="s">
        <v>609</v>
      </c>
      <c r="C605" s="43">
        <v>6600</v>
      </c>
      <c r="D605" s="43">
        <v>13200</v>
      </c>
      <c r="E605" s="44">
        <f>D605/C605-1</f>
        <v>1</v>
      </c>
      <c r="F605" s="53" t="s">
        <v>779</v>
      </c>
      <c r="G605" s="43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>
      <c r="A606" s="45">
        <v>22902</v>
      </c>
      <c r="B606" s="46" t="s">
        <v>712</v>
      </c>
      <c r="C606" s="43">
        <v>6600</v>
      </c>
      <c r="D606" s="43">
        <v>13200</v>
      </c>
      <c r="E606" s="44"/>
      <c r="F606" s="53"/>
      <c r="G606" s="43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>
      <c r="A607" s="45">
        <v>232</v>
      </c>
      <c r="B607" s="46" t="s">
        <v>611</v>
      </c>
      <c r="C607" s="43">
        <v>26000</v>
      </c>
      <c r="D607" s="43">
        <v>27500</v>
      </c>
      <c r="E607" s="44">
        <f>D607/C607-1</f>
        <v>0.0576923076923077</v>
      </c>
      <c r="F607" s="53" t="s">
        <v>780</v>
      </c>
      <c r="G607" s="43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>
      <c r="A608" s="45">
        <v>23203</v>
      </c>
      <c r="B608" s="46" t="s">
        <v>613</v>
      </c>
      <c r="C608" s="43">
        <v>26000</v>
      </c>
      <c r="D608" s="43">
        <v>27500</v>
      </c>
      <c r="E608" s="44"/>
      <c r="F608" s="53"/>
      <c r="G608" s="43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>
      <c r="A609" s="45">
        <v>2320301</v>
      </c>
      <c r="B609" s="45" t="s">
        <v>614</v>
      </c>
      <c r="C609" s="43">
        <v>26000</v>
      </c>
      <c r="D609" s="43">
        <v>27500</v>
      </c>
      <c r="E609" s="44"/>
      <c r="F609" s="53"/>
      <c r="G609" s="43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>
      <c r="A610" s="45">
        <v>233</v>
      </c>
      <c r="B610" s="46" t="s">
        <v>615</v>
      </c>
      <c r="C610" s="43">
        <v>130</v>
      </c>
      <c r="D610" s="43">
        <v>134</v>
      </c>
      <c r="E610" s="44">
        <f>D610/C610-1</f>
        <v>0.0307692307692307</v>
      </c>
      <c r="F610" s="53"/>
      <c r="G610" s="43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>
      <c r="A611" s="45">
        <v>23303</v>
      </c>
      <c r="B611" s="46" t="s">
        <v>617</v>
      </c>
      <c r="C611" s="43">
        <v>130</v>
      </c>
      <c r="D611" s="43">
        <v>134</v>
      </c>
      <c r="E611" s="44"/>
      <c r="F611" s="53"/>
      <c r="G611" s="43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</sheetData>
  <mergeCells count="1">
    <mergeCell ref="A2:F2"/>
  </mergeCells>
  <pageMargins left="0.708661417322835" right="0.708661417322835" top="0.748031496062992" bottom="0.748031496062992" header="0.31496062992126" footer="0.511811023622047"/>
  <pageSetup paperSize="9" scale="95" firstPageNumber="43" orientation="portrait" useFirstPageNumber="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G1" sqref="G$1:G$1048576"/>
    </sheetView>
  </sheetViews>
  <sheetFormatPr defaultColWidth="8.75" defaultRowHeight="15.6"/>
  <cols>
    <col min="1" max="1" width="7.625" customWidth="1"/>
    <col min="2" max="2" width="33.25" customWidth="1"/>
    <col min="3" max="3" width="10.625" customWidth="1"/>
    <col min="4" max="4" width="10.375" customWidth="1"/>
    <col min="5" max="5" width="8.5" customWidth="1"/>
    <col min="6" max="6" width="9.125" customWidth="1"/>
    <col min="7" max="7" width="4" customWidth="1"/>
    <col min="8" max="27" width="9.125" customWidth="1"/>
  </cols>
  <sheetData>
    <row r="1" ht="19.5" customHeight="1" spans="1:27">
      <c r="A1" s="38" t="s">
        <v>781</v>
      </c>
      <c r="B1" s="39"/>
      <c r="C1" s="39"/>
      <c r="D1" s="39"/>
      <c r="E1" s="39"/>
      <c r="F1" s="39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ht="30" customHeight="1" spans="1:27">
      <c r="A2" s="41" t="s">
        <v>782</v>
      </c>
      <c r="B2" s="41"/>
      <c r="C2" s="41"/>
      <c r="D2" s="41"/>
      <c r="E2" s="41"/>
      <c r="F2" s="41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ht="19.5" customHeight="1" spans="1:27">
      <c r="A3" s="40"/>
      <c r="B3" s="40"/>
      <c r="C3" s="40"/>
      <c r="D3" s="40"/>
      <c r="E3" s="42" t="s">
        <v>2</v>
      </c>
      <c r="F3" s="42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ht="18" customHeight="1" spans="1:27">
      <c r="A4" s="43" t="s">
        <v>61</v>
      </c>
      <c r="B4" s="43" t="s">
        <v>638</v>
      </c>
      <c r="C4" s="43" t="s">
        <v>639</v>
      </c>
      <c r="D4" s="43" t="s">
        <v>631</v>
      </c>
      <c r="E4" s="43" t="s">
        <v>9</v>
      </c>
      <c r="F4" s="43" t="s">
        <v>10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ht="18" customHeight="1" spans="1:27">
      <c r="A5" s="43" t="s">
        <v>716</v>
      </c>
      <c r="B5" s="43"/>
      <c r="C5" s="43">
        <f>C6+C11+C22+C29+C33+C35+C39+C45+C47+C50+C53</f>
        <v>809809</v>
      </c>
      <c r="D5" s="43">
        <f>D6+D11+D22+D29+D33+D35+D39+D45+D47+D50+D53</f>
        <v>781324</v>
      </c>
      <c r="E5" s="44">
        <f>D5/C5-1</f>
        <v>-0.0351749610093244</v>
      </c>
      <c r="F5" s="43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ht="18" customHeight="1" spans="1:27">
      <c r="A6" s="45">
        <v>501</v>
      </c>
      <c r="B6" s="46" t="s">
        <v>717</v>
      </c>
      <c r="C6" s="43">
        <f>SUM(C7:C10)</f>
        <v>93484</v>
      </c>
      <c r="D6" s="43">
        <f>SUM(D7:D10)</f>
        <v>101312</v>
      </c>
      <c r="E6" s="44">
        <f>D6/C6-1</f>
        <v>0.0837362543322921</v>
      </c>
      <c r="F6" s="4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ht="18" customHeight="1" spans="1:27">
      <c r="A7" s="45">
        <v>50101</v>
      </c>
      <c r="B7" s="45" t="s">
        <v>718</v>
      </c>
      <c r="C7" s="43">
        <v>64733</v>
      </c>
      <c r="D7" s="43">
        <v>70853</v>
      </c>
      <c r="E7" s="44"/>
      <c r="F7" s="43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ht="18" customHeight="1" spans="1:27">
      <c r="A8" s="45">
        <v>50102</v>
      </c>
      <c r="B8" s="45" t="s">
        <v>719</v>
      </c>
      <c r="C8" s="43">
        <v>11109</v>
      </c>
      <c r="D8" s="43">
        <v>13903</v>
      </c>
      <c r="E8" s="44"/>
      <c r="F8" s="43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ht="18" customHeight="1" spans="1:27">
      <c r="A9" s="45">
        <v>50103</v>
      </c>
      <c r="B9" s="45" t="s">
        <v>720</v>
      </c>
      <c r="C9" s="43">
        <v>7011</v>
      </c>
      <c r="D9" s="43">
        <v>7900</v>
      </c>
      <c r="E9" s="44"/>
      <c r="F9" s="43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</row>
    <row r="10" ht="18" customHeight="1" spans="1:27">
      <c r="A10" s="45">
        <v>50199</v>
      </c>
      <c r="B10" s="45" t="s">
        <v>721</v>
      </c>
      <c r="C10" s="43">
        <v>10631</v>
      </c>
      <c r="D10" s="43">
        <f>36656-28000</f>
        <v>8656</v>
      </c>
      <c r="E10" s="44"/>
      <c r="F10" s="43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ht="18" customHeight="1" spans="1:27">
      <c r="A11" s="45">
        <v>502</v>
      </c>
      <c r="B11" s="46" t="s">
        <v>722</v>
      </c>
      <c r="C11" s="43">
        <f>SUM(C12:C21)</f>
        <v>122898</v>
      </c>
      <c r="D11" s="43">
        <f>SUM(D12:D21)</f>
        <v>115821</v>
      </c>
      <c r="E11" s="44">
        <f>D11/C11-1</f>
        <v>-0.0575843382317044</v>
      </c>
      <c r="F11" s="43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ht="18" customHeight="1" spans="1:27">
      <c r="A12" s="45">
        <v>50201</v>
      </c>
      <c r="B12" s="45" t="s">
        <v>723</v>
      </c>
      <c r="C12" s="43">
        <v>19857</v>
      </c>
      <c r="D12" s="43">
        <v>17487</v>
      </c>
      <c r="E12" s="44"/>
      <c r="F12" s="43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ht="18" customHeight="1" spans="1:27">
      <c r="A13" s="45">
        <v>50202</v>
      </c>
      <c r="B13" s="45" t="s">
        <v>724</v>
      </c>
      <c r="C13" s="43">
        <v>526</v>
      </c>
      <c r="D13" s="43">
        <v>672</v>
      </c>
      <c r="E13" s="44"/>
      <c r="F13" s="43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ht="18" customHeight="1" spans="1:27">
      <c r="A14" s="45">
        <v>50203</v>
      </c>
      <c r="B14" s="45" t="s">
        <v>725</v>
      </c>
      <c r="C14" s="43">
        <v>4039</v>
      </c>
      <c r="D14" s="43">
        <v>4645</v>
      </c>
      <c r="E14" s="44"/>
      <c r="F14" s="43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ht="18" customHeight="1" spans="1:27">
      <c r="A15" s="45">
        <v>50204</v>
      </c>
      <c r="B15" s="45" t="s">
        <v>726</v>
      </c>
      <c r="C15" s="43">
        <v>690</v>
      </c>
      <c r="D15" s="43">
        <v>821</v>
      </c>
      <c r="E15" s="44"/>
      <c r="F15" s="43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ht="18" customHeight="1" spans="1:27">
      <c r="A16" s="45">
        <v>50205</v>
      </c>
      <c r="B16" s="45" t="s">
        <v>727</v>
      </c>
      <c r="C16" s="43">
        <v>36792</v>
      </c>
      <c r="D16" s="43">
        <v>31726</v>
      </c>
      <c r="E16" s="44"/>
      <c r="F16" s="43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ht="18" customHeight="1" spans="1:27">
      <c r="A17" s="45">
        <v>50206</v>
      </c>
      <c r="B17" s="45" t="s">
        <v>728</v>
      </c>
      <c r="C17" s="43">
        <v>380</v>
      </c>
      <c r="D17" s="43">
        <v>325</v>
      </c>
      <c r="E17" s="44"/>
      <c r="F17" s="43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ht="18" customHeight="1" spans="1:27">
      <c r="A18" s="45">
        <v>50207</v>
      </c>
      <c r="B18" s="45" t="s">
        <v>729</v>
      </c>
      <c r="C18" s="43">
        <v>84</v>
      </c>
      <c r="D18" s="43">
        <v>64</v>
      </c>
      <c r="E18" s="44"/>
      <c r="F18" s="43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ht="18" customHeight="1" spans="1:27">
      <c r="A19" s="45">
        <v>50208</v>
      </c>
      <c r="B19" s="45" t="s">
        <v>730</v>
      </c>
      <c r="C19" s="43">
        <v>710</v>
      </c>
      <c r="D19" s="43">
        <v>500</v>
      </c>
      <c r="E19" s="44"/>
      <c r="F19" s="43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ht="18" customHeight="1" spans="1:27">
      <c r="A20" s="45">
        <v>50209</v>
      </c>
      <c r="B20" s="45" t="s">
        <v>731</v>
      </c>
      <c r="C20" s="43">
        <v>1048</v>
      </c>
      <c r="D20" s="43">
        <v>1336</v>
      </c>
      <c r="E20" s="44"/>
      <c r="F20" s="43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ht="18" customHeight="1" spans="1:27">
      <c r="A21" s="45">
        <v>50299</v>
      </c>
      <c r="B21" s="45" t="s">
        <v>732</v>
      </c>
      <c r="C21" s="43">
        <v>58772</v>
      </c>
      <c r="D21" s="43">
        <f>61246-3001</f>
        <v>58245</v>
      </c>
      <c r="E21" s="44"/>
      <c r="F21" s="43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ht="18" customHeight="1" spans="1:27">
      <c r="A22" s="45">
        <v>503</v>
      </c>
      <c r="B22" s="46" t="s">
        <v>733</v>
      </c>
      <c r="C22" s="43">
        <f>SUM(C23:C28)</f>
        <v>74211</v>
      </c>
      <c r="D22" s="43">
        <f>SUM(D23:D28)</f>
        <v>24833</v>
      </c>
      <c r="E22" s="44">
        <f>D22/C22-1</f>
        <v>-0.665373057902467</v>
      </c>
      <c r="F22" s="43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ht="18" customHeight="1" spans="1:27">
      <c r="A23" s="45">
        <v>50301</v>
      </c>
      <c r="B23" s="45" t="s">
        <v>734</v>
      </c>
      <c r="C23" s="43">
        <v>9040</v>
      </c>
      <c r="D23" s="43"/>
      <c r="E23" s="44"/>
      <c r="F23" s="43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ht="18" customHeight="1" spans="1:27">
      <c r="A24" s="45">
        <v>50302</v>
      </c>
      <c r="B24" s="45" t="s">
        <v>735</v>
      </c>
      <c r="C24" s="43">
        <v>8736</v>
      </c>
      <c r="D24" s="43">
        <v>7914</v>
      </c>
      <c r="E24" s="44"/>
      <c r="F24" s="43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ht="18" customHeight="1" spans="1:27">
      <c r="A25" s="45">
        <v>50303</v>
      </c>
      <c r="B25" s="45" t="s">
        <v>736</v>
      </c>
      <c r="C25" s="43">
        <v>320</v>
      </c>
      <c r="D25" s="43">
        <v>80</v>
      </c>
      <c r="E25" s="44"/>
      <c r="F25" s="43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ht="18" customHeight="1" spans="1:27">
      <c r="A26" s="45">
        <v>50306</v>
      </c>
      <c r="B26" s="45" t="s">
        <v>737</v>
      </c>
      <c r="C26" s="43">
        <v>9851</v>
      </c>
      <c r="D26" s="43">
        <v>11263</v>
      </c>
      <c r="E26" s="44"/>
      <c r="F26" s="43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ht="18" customHeight="1" spans="1:27">
      <c r="A27" s="45">
        <v>50307</v>
      </c>
      <c r="B27" s="45" t="s">
        <v>738</v>
      </c>
      <c r="C27" s="43">
        <v>41620</v>
      </c>
      <c r="D27" s="43">
        <v>996</v>
      </c>
      <c r="E27" s="44"/>
      <c r="F27" s="43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ht="18" customHeight="1" spans="1:27">
      <c r="A28" s="45">
        <v>50399</v>
      </c>
      <c r="B28" s="45" t="s">
        <v>739</v>
      </c>
      <c r="C28" s="43">
        <v>4644</v>
      </c>
      <c r="D28" s="43">
        <v>4580</v>
      </c>
      <c r="E28" s="44"/>
      <c r="F28" s="43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ht="18" customHeight="1" spans="1:27">
      <c r="A29" s="45">
        <v>505</v>
      </c>
      <c r="B29" s="46" t="s">
        <v>740</v>
      </c>
      <c r="C29" s="43">
        <f>SUM(C30:C32)</f>
        <v>151147</v>
      </c>
      <c r="D29" s="43">
        <f>SUM(D30:D32)</f>
        <v>158970</v>
      </c>
      <c r="E29" s="44">
        <f>D29/C29-1</f>
        <v>0.0517575605205529</v>
      </c>
      <c r="F29" s="43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ht="18" customHeight="1" spans="1:27">
      <c r="A30" s="45">
        <v>50501</v>
      </c>
      <c r="B30" s="45" t="s">
        <v>741</v>
      </c>
      <c r="C30" s="43">
        <v>105092</v>
      </c>
      <c r="D30" s="43">
        <v>109670</v>
      </c>
      <c r="E30" s="44"/>
      <c r="F30" s="43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ht="18" customHeight="1" spans="1:27">
      <c r="A31" s="45">
        <v>50502</v>
      </c>
      <c r="B31" s="45" t="s">
        <v>742</v>
      </c>
      <c r="C31" s="43">
        <v>46055</v>
      </c>
      <c r="D31" s="43">
        <v>48653</v>
      </c>
      <c r="E31" s="44"/>
      <c r="F31" s="43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ht="18" customHeight="1" spans="1:27">
      <c r="A32" s="45">
        <v>50599</v>
      </c>
      <c r="B32" s="45" t="s">
        <v>743</v>
      </c>
      <c r="C32" s="43"/>
      <c r="D32" s="43">
        <v>647</v>
      </c>
      <c r="E32" s="44"/>
      <c r="F32" s="43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ht="18" customHeight="1" spans="1:27">
      <c r="A33" s="45">
        <v>506</v>
      </c>
      <c r="B33" s="46" t="s">
        <v>744</v>
      </c>
      <c r="C33" s="43">
        <f>C34</f>
        <v>15541</v>
      </c>
      <c r="D33" s="43">
        <f>D34</f>
        <v>8556</v>
      </c>
      <c r="E33" s="44">
        <f>D33/C33-1</f>
        <v>-0.449456276944856</v>
      </c>
      <c r="F33" s="43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ht="18" customHeight="1" spans="1:27">
      <c r="A34" s="45">
        <v>50601</v>
      </c>
      <c r="B34" s="45" t="s">
        <v>745</v>
      </c>
      <c r="C34" s="43">
        <v>15541</v>
      </c>
      <c r="D34" s="43">
        <v>8556</v>
      </c>
      <c r="E34" s="44"/>
      <c r="F34" s="43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ht="18" customHeight="1" spans="1:27">
      <c r="A35" s="45">
        <v>507</v>
      </c>
      <c r="B35" s="46" t="s">
        <v>746</v>
      </c>
      <c r="C35" s="43">
        <f>C36+C37+C38</f>
        <v>154448</v>
      </c>
      <c r="D35" s="43">
        <f>D36+D37+D38</f>
        <v>134740</v>
      </c>
      <c r="E35" s="44">
        <f>D35/C35-1</f>
        <v>-0.127602817776857</v>
      </c>
      <c r="F35" s="43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ht="18" customHeight="1" spans="1:27">
      <c r="A36" s="45">
        <v>50701</v>
      </c>
      <c r="B36" s="45" t="s">
        <v>747</v>
      </c>
      <c r="C36" s="43">
        <v>10394</v>
      </c>
      <c r="D36" s="43">
        <v>4494</v>
      </c>
      <c r="E36" s="44"/>
      <c r="F36" s="43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ht="18" customHeight="1" spans="1:27">
      <c r="A37" s="45">
        <v>50702</v>
      </c>
      <c r="B37" s="45" t="s">
        <v>748</v>
      </c>
      <c r="C37" s="43">
        <v>60</v>
      </c>
      <c r="D37" s="43">
        <v>90</v>
      </c>
      <c r="E37" s="44"/>
      <c r="F37" s="43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ht="18" customHeight="1" spans="1:27">
      <c r="A38" s="45">
        <v>50799</v>
      </c>
      <c r="B38" s="45" t="s">
        <v>749</v>
      </c>
      <c r="C38" s="43">
        <v>143994</v>
      </c>
      <c r="D38" s="43">
        <f>28000+102156</f>
        <v>130156</v>
      </c>
      <c r="E38" s="44"/>
      <c r="F38" s="43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ht="18" customHeight="1" spans="1:27">
      <c r="A39" s="45">
        <v>509</v>
      </c>
      <c r="B39" s="46" t="s">
        <v>750</v>
      </c>
      <c r="C39" s="43">
        <f>SUM(C40:C44)</f>
        <v>52037</v>
      </c>
      <c r="D39" s="43">
        <f>SUM(D40:D44)</f>
        <v>54897</v>
      </c>
      <c r="E39" s="44">
        <f>D39/C39-1</f>
        <v>0.0549608932106</v>
      </c>
      <c r="F39" s="43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ht="18" customHeight="1" spans="1:27">
      <c r="A40" s="45">
        <v>50901</v>
      </c>
      <c r="B40" s="45" t="s">
        <v>751</v>
      </c>
      <c r="C40" s="43">
        <v>27290</v>
      </c>
      <c r="D40" s="43">
        <v>23545</v>
      </c>
      <c r="E40" s="44"/>
      <c r="F40" s="43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ht="18" customHeight="1" spans="1:27">
      <c r="A41" s="45">
        <v>50902</v>
      </c>
      <c r="B41" s="45" t="s">
        <v>752</v>
      </c>
      <c r="C41" s="43">
        <v>119</v>
      </c>
      <c r="D41" s="43">
        <v>105</v>
      </c>
      <c r="E41" s="44"/>
      <c r="F41" s="43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ht="18" customHeight="1" spans="1:27">
      <c r="A42" s="45">
        <v>50903</v>
      </c>
      <c r="B42" s="45" t="s">
        <v>753</v>
      </c>
      <c r="C42" s="43">
        <v>20</v>
      </c>
      <c r="D42" s="43">
        <v>24</v>
      </c>
      <c r="E42" s="44"/>
      <c r="F42" s="43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ht="18" customHeight="1" spans="1:27">
      <c r="A43" s="45">
        <v>50905</v>
      </c>
      <c r="B43" s="45" t="s">
        <v>754</v>
      </c>
      <c r="C43" s="43">
        <v>905</v>
      </c>
      <c r="D43" s="43">
        <v>985</v>
      </c>
      <c r="E43" s="44"/>
      <c r="F43" s="43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ht="18" customHeight="1" spans="1:27">
      <c r="A44" s="45">
        <v>50999</v>
      </c>
      <c r="B44" s="45" t="s">
        <v>755</v>
      </c>
      <c r="C44" s="43">
        <v>23703</v>
      </c>
      <c r="D44" s="43">
        <v>30238</v>
      </c>
      <c r="E44" s="44"/>
      <c r="F44" s="43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ht="18" customHeight="1" spans="1:27">
      <c r="A45" s="45">
        <v>510</v>
      </c>
      <c r="B45" s="46" t="s">
        <v>756</v>
      </c>
      <c r="C45" s="43">
        <v>100100</v>
      </c>
      <c r="D45" s="43">
        <f>D46</f>
        <v>124430</v>
      </c>
      <c r="E45" s="44">
        <f>D45/C45-1</f>
        <v>0.243056943056943</v>
      </c>
      <c r="F45" s="43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ht="18" customHeight="1" spans="1:27">
      <c r="A46" s="45">
        <v>51002</v>
      </c>
      <c r="B46" s="45" t="s">
        <v>757</v>
      </c>
      <c r="C46" s="43">
        <v>100100</v>
      </c>
      <c r="D46" s="43">
        <v>124430</v>
      </c>
      <c r="E46" s="44"/>
      <c r="F46" s="43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ht="18" customHeight="1" spans="1:27">
      <c r="A47" s="45">
        <v>511</v>
      </c>
      <c r="B47" s="46" t="s">
        <v>758</v>
      </c>
      <c r="C47" s="43">
        <f>C48+C49</f>
        <v>26130</v>
      </c>
      <c r="D47" s="43">
        <f>D48+D49</f>
        <v>27634</v>
      </c>
      <c r="E47" s="44">
        <f>D47/C47-1</f>
        <v>0.0575583620359741</v>
      </c>
      <c r="F47" s="43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ht="18" customHeight="1" spans="1:27">
      <c r="A48" s="45">
        <v>51101</v>
      </c>
      <c r="B48" s="45" t="s">
        <v>759</v>
      </c>
      <c r="C48" s="43">
        <v>26000</v>
      </c>
      <c r="D48" s="43">
        <v>27500</v>
      </c>
      <c r="E48" s="44"/>
      <c r="F48" s="43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ht="18" customHeight="1" spans="1:27">
      <c r="A49" s="45">
        <v>51103</v>
      </c>
      <c r="B49" s="45" t="s">
        <v>760</v>
      </c>
      <c r="C49" s="43">
        <v>130</v>
      </c>
      <c r="D49" s="43">
        <v>134</v>
      </c>
      <c r="E49" s="44"/>
      <c r="F49" s="43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ht="18" customHeight="1" spans="1:27">
      <c r="A50" s="45">
        <v>514</v>
      </c>
      <c r="B50" s="46" t="s">
        <v>761</v>
      </c>
      <c r="C50" s="43">
        <f>C51+C52</f>
        <v>9600</v>
      </c>
      <c r="D50" s="43">
        <f>D51+D52</f>
        <v>9000</v>
      </c>
      <c r="E50" s="44">
        <f>D50/C50-1</f>
        <v>-0.0625</v>
      </c>
      <c r="F50" s="43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ht="18" customHeight="1" spans="1:27">
      <c r="A51" s="45">
        <v>51401</v>
      </c>
      <c r="B51" s="45" t="s">
        <v>762</v>
      </c>
      <c r="C51" s="43">
        <v>9000</v>
      </c>
      <c r="D51" s="43">
        <v>9000</v>
      </c>
      <c r="E51" s="44"/>
      <c r="F51" s="43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ht="18" customHeight="1" spans="1:27">
      <c r="A52" s="45">
        <v>51402</v>
      </c>
      <c r="B52" s="45" t="s">
        <v>763</v>
      </c>
      <c r="C52" s="43">
        <v>600</v>
      </c>
      <c r="D52" s="43"/>
      <c r="E52" s="44"/>
      <c r="F52" s="43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ht="18" customHeight="1" spans="1:27">
      <c r="A53" s="45">
        <v>599</v>
      </c>
      <c r="B53" s="46" t="s">
        <v>609</v>
      </c>
      <c r="C53" s="43">
        <f>C54+C55</f>
        <v>10213</v>
      </c>
      <c r="D53" s="43">
        <f>D54+D55</f>
        <v>21131</v>
      </c>
      <c r="E53" s="44">
        <f>D53/C53-1</f>
        <v>1.06902966807011</v>
      </c>
      <c r="F53" s="43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ht="18" customHeight="1" spans="1:27">
      <c r="A54" s="45">
        <v>59908</v>
      </c>
      <c r="B54" s="45" t="s">
        <v>764</v>
      </c>
      <c r="C54" s="43">
        <v>8513</v>
      </c>
      <c r="D54" s="43">
        <v>19316</v>
      </c>
      <c r="E54" s="44"/>
      <c r="F54" s="43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ht="18" customHeight="1" spans="1:27">
      <c r="A55" s="45">
        <v>59999</v>
      </c>
      <c r="B55" s="45" t="s">
        <v>559</v>
      </c>
      <c r="C55" s="43">
        <v>1700</v>
      </c>
      <c r="D55" s="43">
        <v>1815</v>
      </c>
      <c r="E55" s="44"/>
      <c r="F55" s="43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:27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:27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:27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:27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:27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:27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spans="1:27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spans="1:27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1:27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spans="1:27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spans="1:27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spans="1:27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spans="1:27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spans="1:27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spans="1:27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spans="1:27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spans="1:27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spans="1:27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spans="1:27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spans="1:27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spans="1:27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spans="1:27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spans="1:27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spans="1:27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spans="1:27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spans="1:27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spans="1:27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spans="1:27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spans="1:27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spans="1:27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spans="1:27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spans="1:27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  <row r="88" spans="1:27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spans="1:27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</row>
    <row r="90" spans="1:27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</row>
    <row r="91" spans="1:27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</row>
    <row r="92" spans="1:27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</row>
    <row r="93" spans="1:27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</row>
    <row r="94" spans="1:27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</row>
    <row r="95" spans="1:27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</row>
    <row r="96" spans="1:27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</row>
    <row r="97" spans="1:27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27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</row>
    <row r="99" spans="1:27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</row>
    <row r="100" spans="1:27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</row>
    <row r="101" spans="1:27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</row>
    <row r="102" spans="1:27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</row>
    <row r="103" spans="1:27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</row>
    <row r="104" spans="1:27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</row>
    <row r="105" spans="1:27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</row>
    <row r="106" spans="1:27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</row>
    <row r="107" spans="1:27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</row>
    <row r="108" spans="1:27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</row>
    <row r="109" spans="1:27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</row>
    <row r="110" spans="1:27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</row>
    <row r="111" spans="1:27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</row>
    <row r="112" spans="1:27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</row>
    <row r="113" spans="1:27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</row>
    <row r="114" spans="1:27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</row>
    <row r="115" spans="1:27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</row>
    <row r="116" spans="1:27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</row>
    <row r="117" spans="1:27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</row>
    <row r="118" spans="1:27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</row>
    <row r="119" spans="1:27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  <row r="120" spans="1:27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</row>
    <row r="121" spans="1:27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</row>
    <row r="122" spans="1:27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</row>
    <row r="123" spans="1:27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</row>
    <row r="124" spans="1:27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</row>
    <row r="125" spans="1:27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</row>
    <row r="126" spans="1:27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1:27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</row>
    <row r="128" spans="1:27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</row>
    <row r="129" spans="1:27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</row>
    <row r="130" spans="1:27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</row>
    <row r="131" spans="1:27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</row>
    <row r="132" spans="1:27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</row>
    <row r="133" spans="1:27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</row>
    <row r="134" spans="1:27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</row>
    <row r="135" spans="1:27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</row>
    <row r="136" spans="1:27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</row>
    <row r="137" spans="1:27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</row>
    <row r="138" spans="1:27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</row>
    <row r="139" spans="1:27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</row>
    <row r="140" spans="1:27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</row>
    <row r="141" spans="1:27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</row>
    <row r="142" spans="1:27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</row>
    <row r="143" spans="1:27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</row>
    <row r="144" spans="1:27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</row>
    <row r="145" spans="1:27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</row>
    <row r="146" spans="1:27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</row>
    <row r="147" spans="1:27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</row>
    <row r="148" spans="1:27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</row>
    <row r="149" spans="1:27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</row>
    <row r="150" spans="1:27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</row>
    <row r="151" spans="1:27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</row>
    <row r="152" spans="1:27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</row>
    <row r="153" spans="1:27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</row>
    <row r="154" spans="1:27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</row>
    <row r="155" spans="1:27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</row>
    <row r="156" spans="1:27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</row>
    <row r="157" spans="1:27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</row>
    <row r="158" spans="1:27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</row>
    <row r="159" spans="1:27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</row>
    <row r="160" spans="1:27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</row>
    <row r="161" spans="1:27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</row>
    <row r="162" spans="1:27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</row>
    <row r="163" spans="1:27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</row>
    <row r="164" spans="1:27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</row>
    <row r="165" spans="1:27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</row>
    <row r="166" spans="1:27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</row>
    <row r="167" spans="1:27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</row>
    <row r="168" spans="1:27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</row>
    <row r="169" spans="1:27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</row>
    <row r="170" spans="1:27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</row>
    <row r="171" spans="1:27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</row>
    <row r="172" spans="1:27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</row>
    <row r="173" spans="1:27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</row>
    <row r="174" spans="1:27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</row>
    <row r="175" spans="1:27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</row>
    <row r="176" spans="1:27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</row>
    <row r="177" spans="1:27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</row>
    <row r="178" spans="1:27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</row>
    <row r="179" spans="1:27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</row>
    <row r="180" spans="1:27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</row>
    <row r="181" spans="1:27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</row>
    <row r="182" spans="1:27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</row>
    <row r="183" spans="1:27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</row>
    <row r="184" spans="1:27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</row>
    <row r="185" spans="1:27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</row>
    <row r="186" spans="1:27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</row>
    <row r="187" spans="1:27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</row>
    <row r="188" spans="1:27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</row>
    <row r="189" spans="1:27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</row>
    <row r="190" spans="1:27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</row>
    <row r="191" spans="1:27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</row>
    <row r="192" spans="1:27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</row>
    <row r="193" spans="1:27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</row>
    <row r="194" spans="1:27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</row>
    <row r="195" spans="1:27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</row>
    <row r="196" spans="1:27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</row>
    <row r="197" spans="1:27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</row>
    <row r="198" spans="1:27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</row>
    <row r="199" spans="1:27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</row>
    <row r="200" spans="1:27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</row>
    <row r="201" spans="1:27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</row>
  </sheetData>
  <mergeCells count="2">
    <mergeCell ref="A2:F2"/>
    <mergeCell ref="E3:F3"/>
  </mergeCells>
  <pageMargins left="0.708661417322835" right="0.708661417322835" top="0.748031496062992" bottom="0.748031496062992" header="0.31496062992126" footer="0.511811023622047"/>
  <pageSetup paperSize="9" firstPageNumber="55" orientation="portrait" useFirstPageNumber="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"/>
  <sheetViews>
    <sheetView workbookViewId="0">
      <selection activeCell="K14" sqref="K14"/>
    </sheetView>
  </sheetViews>
  <sheetFormatPr defaultColWidth="8" defaultRowHeight="15.6" outlineLevelCol="5"/>
  <cols>
    <col min="1" max="1" width="7.09166666666667" style="8" customWidth="1"/>
    <col min="2" max="2" width="29.3666666666667" style="8" customWidth="1"/>
    <col min="3" max="4" width="12.375" style="20" customWidth="1"/>
    <col min="5" max="5" width="9.45" style="21" customWidth="1"/>
    <col min="6" max="6" width="8.21666666666667" style="8" customWidth="1"/>
    <col min="7" max="16380" width="8" style="8"/>
  </cols>
  <sheetData>
    <row r="1" s="8" customFormat="1" ht="22.2" spans="1:6">
      <c r="A1" s="22" t="s">
        <v>783</v>
      </c>
      <c r="B1" s="22"/>
      <c r="C1" s="22"/>
      <c r="D1" s="22"/>
      <c r="E1" s="22"/>
      <c r="F1" s="22"/>
    </row>
    <row r="2" s="8" customFormat="1" spans="1:6">
      <c r="A2" s="23"/>
      <c r="B2" s="23"/>
      <c r="C2" s="24"/>
      <c r="D2" s="24" t="s">
        <v>2</v>
      </c>
      <c r="E2" s="24"/>
      <c r="F2" s="24"/>
    </row>
    <row r="3" s="8" customFormat="1" ht="36" spans="1:6">
      <c r="A3" s="25" t="s">
        <v>784</v>
      </c>
      <c r="B3" s="25" t="s">
        <v>785</v>
      </c>
      <c r="C3" s="26" t="s">
        <v>786</v>
      </c>
      <c r="D3" s="26" t="s">
        <v>787</v>
      </c>
      <c r="E3" s="27" t="s">
        <v>9</v>
      </c>
      <c r="F3" s="25" t="s">
        <v>10</v>
      </c>
    </row>
    <row r="4" s="8" customFormat="1" ht="14.4" spans="1:6">
      <c r="A4" s="28" t="s">
        <v>716</v>
      </c>
      <c r="B4" s="28"/>
      <c r="C4" s="29">
        <v>228847</v>
      </c>
      <c r="D4" s="29">
        <v>240938</v>
      </c>
      <c r="E4" s="30">
        <f>D4/C4-1</f>
        <v>0.0528344264945575</v>
      </c>
      <c r="F4" s="28"/>
    </row>
    <row r="5" s="8" customFormat="1" ht="14.4" spans="1:6">
      <c r="A5" s="28" t="s">
        <v>788</v>
      </c>
      <c r="B5" s="28" t="s">
        <v>717</v>
      </c>
      <c r="C5" s="29">
        <v>87630</v>
      </c>
      <c r="D5" s="29">
        <v>94987</v>
      </c>
      <c r="E5" s="30">
        <f>D5/C5-1</f>
        <v>0.0839552664612575</v>
      </c>
      <c r="F5" s="28"/>
    </row>
    <row r="6" s="8" customFormat="1" ht="14.4" spans="1:6">
      <c r="A6" s="28" t="s">
        <v>789</v>
      </c>
      <c r="B6" s="28" t="s">
        <v>718</v>
      </c>
      <c r="C6" s="29">
        <v>64627</v>
      </c>
      <c r="D6" s="29">
        <v>69036</v>
      </c>
      <c r="E6" s="30"/>
      <c r="F6" s="31"/>
    </row>
    <row r="7" s="8" customFormat="1" ht="14.4" spans="1:6">
      <c r="A7" s="28" t="s">
        <v>790</v>
      </c>
      <c r="B7" s="28" t="s">
        <v>719</v>
      </c>
      <c r="C7" s="29">
        <v>11093</v>
      </c>
      <c r="D7" s="29">
        <v>10533</v>
      </c>
      <c r="E7" s="32"/>
      <c r="F7" s="33"/>
    </row>
    <row r="8" s="8" customFormat="1" ht="14.4" spans="1:6">
      <c r="A8" s="28" t="s">
        <v>791</v>
      </c>
      <c r="B8" s="28" t="s">
        <v>720</v>
      </c>
      <c r="C8" s="29">
        <v>6998</v>
      </c>
      <c r="D8" s="29">
        <v>8617</v>
      </c>
      <c r="E8" s="32"/>
      <c r="F8" s="33"/>
    </row>
    <row r="9" s="8" customFormat="1" ht="14.4" spans="1:6">
      <c r="A9" s="28" t="s">
        <v>792</v>
      </c>
      <c r="B9" s="28" t="s">
        <v>721</v>
      </c>
      <c r="C9" s="29">
        <v>4912</v>
      </c>
      <c r="D9" s="29">
        <v>6801</v>
      </c>
      <c r="E9" s="32"/>
      <c r="F9" s="33"/>
    </row>
    <row r="10" s="8" customFormat="1" ht="14.4" spans="1:6">
      <c r="A10" s="28" t="s">
        <v>793</v>
      </c>
      <c r="B10" s="28" t="s">
        <v>722</v>
      </c>
      <c r="C10" s="29">
        <v>17297</v>
      </c>
      <c r="D10" s="29">
        <v>16701</v>
      </c>
      <c r="E10" s="32">
        <f>D10/C10-1</f>
        <v>-0.0344568422269758</v>
      </c>
      <c r="F10" s="34"/>
    </row>
    <row r="11" s="8" customFormat="1" ht="14.4" spans="1:6">
      <c r="A11" s="28" t="s">
        <v>794</v>
      </c>
      <c r="B11" s="28" t="s">
        <v>723</v>
      </c>
      <c r="C11" s="29">
        <v>8706</v>
      </c>
      <c r="D11" s="29">
        <v>8369</v>
      </c>
      <c r="E11" s="32"/>
      <c r="F11" s="35"/>
    </row>
    <row r="12" s="8" customFormat="1" ht="14.4" spans="1:6">
      <c r="A12" s="28" t="s">
        <v>795</v>
      </c>
      <c r="B12" s="28" t="s">
        <v>724</v>
      </c>
      <c r="C12" s="29">
        <v>1</v>
      </c>
      <c r="D12" s="29">
        <v>2</v>
      </c>
      <c r="E12" s="32"/>
      <c r="F12" s="35"/>
    </row>
    <row r="13" s="8" customFormat="1" ht="14.4" spans="1:6">
      <c r="A13" s="28" t="s">
        <v>796</v>
      </c>
      <c r="B13" s="28" t="s">
        <v>725</v>
      </c>
      <c r="C13" s="29">
        <v>17</v>
      </c>
      <c r="D13" s="29">
        <v>2</v>
      </c>
      <c r="E13" s="32"/>
      <c r="F13" s="35"/>
    </row>
    <row r="14" s="8" customFormat="1" ht="14.4" spans="1:6">
      <c r="A14" s="28" t="s">
        <v>797</v>
      </c>
      <c r="B14" s="28" t="s">
        <v>726</v>
      </c>
      <c r="C14" s="29">
        <v>28</v>
      </c>
      <c r="D14" s="29">
        <v>0</v>
      </c>
      <c r="E14" s="32"/>
      <c r="F14" s="35"/>
    </row>
    <row r="15" s="8" customFormat="1" ht="14.4" spans="1:6">
      <c r="A15" s="28" t="s">
        <v>798</v>
      </c>
      <c r="B15" s="28" t="s">
        <v>727</v>
      </c>
      <c r="C15" s="29">
        <v>2699</v>
      </c>
      <c r="D15" s="29">
        <v>2550</v>
      </c>
      <c r="E15" s="32"/>
      <c r="F15" s="35"/>
    </row>
    <row r="16" s="8" customFormat="1" ht="14.4" spans="1:6">
      <c r="A16" s="28" t="s">
        <v>799</v>
      </c>
      <c r="B16" s="28" t="s">
        <v>728</v>
      </c>
      <c r="C16" s="29">
        <v>23</v>
      </c>
      <c r="D16" s="29">
        <v>9</v>
      </c>
      <c r="E16" s="32"/>
      <c r="F16" s="35"/>
    </row>
    <row r="17" s="8" customFormat="1" ht="14.4" spans="1:6">
      <c r="A17" s="28" t="s">
        <v>800</v>
      </c>
      <c r="B17" s="28" t="s">
        <v>729</v>
      </c>
      <c r="C17" s="29"/>
      <c r="D17" s="29"/>
      <c r="E17" s="32"/>
      <c r="F17" s="35"/>
    </row>
    <row r="18" s="8" customFormat="1" ht="14.4" spans="1:6">
      <c r="A18" s="28" t="s">
        <v>801</v>
      </c>
      <c r="B18" s="28" t="s">
        <v>730</v>
      </c>
      <c r="C18" s="29">
        <v>1</v>
      </c>
      <c r="D18" s="29"/>
      <c r="E18" s="32"/>
      <c r="F18" s="35"/>
    </row>
    <row r="19" s="8" customFormat="1" ht="14.4" spans="1:6">
      <c r="A19" s="28" t="s">
        <v>802</v>
      </c>
      <c r="B19" s="28" t="s">
        <v>731</v>
      </c>
      <c r="C19" s="29">
        <v>106</v>
      </c>
      <c r="D19" s="29"/>
      <c r="E19" s="32"/>
      <c r="F19" s="35"/>
    </row>
    <row r="20" s="8" customFormat="1" ht="14.4" spans="1:6">
      <c r="A20" s="28" t="s">
        <v>803</v>
      </c>
      <c r="B20" s="28" t="s">
        <v>732</v>
      </c>
      <c r="C20" s="29">
        <v>5716</v>
      </c>
      <c r="D20" s="29">
        <v>5769</v>
      </c>
      <c r="E20" s="32"/>
      <c r="F20" s="35"/>
    </row>
    <row r="21" s="8" customFormat="1" ht="14.4" spans="1:6">
      <c r="A21" s="28" t="s">
        <v>804</v>
      </c>
      <c r="B21" s="28" t="s">
        <v>733</v>
      </c>
      <c r="C21" s="29">
        <v>0</v>
      </c>
      <c r="D21" s="29">
        <v>1</v>
      </c>
      <c r="E21" s="32"/>
      <c r="F21" s="34"/>
    </row>
    <row r="22" s="8" customFormat="1" ht="14.4" spans="1:6">
      <c r="A22" s="28" t="s">
        <v>805</v>
      </c>
      <c r="B22" s="28" t="s">
        <v>734</v>
      </c>
      <c r="C22" s="29"/>
      <c r="D22" s="29"/>
      <c r="E22" s="32"/>
      <c r="F22" s="33"/>
    </row>
    <row r="23" s="8" customFormat="1" ht="14.4" spans="1:6">
      <c r="A23" s="28" t="s">
        <v>806</v>
      </c>
      <c r="B23" s="28" t="s">
        <v>735</v>
      </c>
      <c r="C23" s="29"/>
      <c r="D23" s="29"/>
      <c r="E23" s="30"/>
      <c r="F23" s="36"/>
    </row>
    <row r="24" s="8" customFormat="1" ht="14.4" spans="1:6">
      <c r="A24" s="28" t="s">
        <v>807</v>
      </c>
      <c r="B24" s="28" t="s">
        <v>736</v>
      </c>
      <c r="C24" s="29"/>
      <c r="D24" s="29"/>
      <c r="E24" s="30"/>
      <c r="F24" s="28"/>
    </row>
    <row r="25" s="8" customFormat="1" ht="14.4" spans="1:6">
      <c r="A25" s="28" t="s">
        <v>808</v>
      </c>
      <c r="B25" s="28" t="s">
        <v>809</v>
      </c>
      <c r="C25" s="37"/>
      <c r="D25" s="37"/>
      <c r="E25" s="30"/>
      <c r="F25" s="28"/>
    </row>
    <row r="26" s="8" customFormat="1" ht="14.4" spans="1:6">
      <c r="A26" s="28" t="s">
        <v>810</v>
      </c>
      <c r="B26" s="28" t="s">
        <v>737</v>
      </c>
      <c r="C26" s="29"/>
      <c r="D26" s="29"/>
      <c r="E26" s="30"/>
      <c r="F26" s="28"/>
    </row>
    <row r="27" s="8" customFormat="1" ht="14.4" spans="1:6">
      <c r="A27" s="28" t="s">
        <v>811</v>
      </c>
      <c r="B27" s="28" t="s">
        <v>738</v>
      </c>
      <c r="C27" s="29"/>
      <c r="D27" s="29"/>
      <c r="E27" s="30"/>
      <c r="F27" s="28"/>
    </row>
    <row r="28" s="8" customFormat="1" ht="14.4" spans="1:6">
      <c r="A28" s="28" t="s">
        <v>812</v>
      </c>
      <c r="B28" s="28" t="s">
        <v>739</v>
      </c>
      <c r="C28" s="29"/>
      <c r="D28" s="29">
        <v>1</v>
      </c>
      <c r="E28" s="30"/>
      <c r="F28" s="28"/>
    </row>
    <row r="29" s="8" customFormat="1" ht="14.4" spans="1:6">
      <c r="A29" s="28" t="s">
        <v>813</v>
      </c>
      <c r="B29" s="28" t="s">
        <v>740</v>
      </c>
      <c r="C29" s="29">
        <v>123350</v>
      </c>
      <c r="D29" s="29">
        <v>128652</v>
      </c>
      <c r="E29" s="30">
        <f>D29/C29-1</f>
        <v>0.0429833806242399</v>
      </c>
      <c r="F29" s="28"/>
    </row>
    <row r="30" s="8" customFormat="1" ht="14.4" spans="1:6">
      <c r="A30" s="28" t="s">
        <v>814</v>
      </c>
      <c r="B30" s="28" t="s">
        <v>741</v>
      </c>
      <c r="C30" s="29">
        <v>104799</v>
      </c>
      <c r="D30" s="29">
        <v>109481</v>
      </c>
      <c r="E30" s="30"/>
      <c r="F30" s="28"/>
    </row>
    <row r="31" s="8" customFormat="1" ht="14.4" spans="1:6">
      <c r="A31" s="28" t="s">
        <v>815</v>
      </c>
      <c r="B31" s="28" t="s">
        <v>742</v>
      </c>
      <c r="C31" s="29">
        <v>18551</v>
      </c>
      <c r="D31" s="29">
        <v>19171</v>
      </c>
      <c r="E31" s="30"/>
      <c r="F31" s="28"/>
    </row>
    <row r="32" s="8" customFormat="1" ht="14.4" spans="1:6">
      <c r="A32" s="28" t="s">
        <v>816</v>
      </c>
      <c r="B32" s="28" t="s">
        <v>744</v>
      </c>
      <c r="C32" s="29"/>
      <c r="D32" s="29">
        <v>11</v>
      </c>
      <c r="E32" s="30"/>
      <c r="F32" s="28"/>
    </row>
    <row r="33" s="8" customFormat="1" ht="14.4" spans="1:6">
      <c r="A33" s="28" t="s">
        <v>817</v>
      </c>
      <c r="B33" s="28" t="s">
        <v>745</v>
      </c>
      <c r="C33" s="29"/>
      <c r="D33" s="29">
        <v>11</v>
      </c>
      <c r="E33" s="30"/>
      <c r="F33" s="28"/>
    </row>
    <row r="34" s="8" customFormat="1" ht="14.4" spans="1:6">
      <c r="A34" s="28" t="s">
        <v>818</v>
      </c>
      <c r="B34" s="28" t="s">
        <v>746</v>
      </c>
      <c r="C34" s="29"/>
      <c r="D34" s="29"/>
      <c r="E34" s="30"/>
      <c r="F34" s="28"/>
    </row>
    <row r="35" s="8" customFormat="1" ht="14.4" spans="1:6">
      <c r="A35" s="28" t="s">
        <v>819</v>
      </c>
      <c r="B35" s="28" t="s">
        <v>747</v>
      </c>
      <c r="C35" s="29"/>
      <c r="D35" s="29"/>
      <c r="E35" s="30"/>
      <c r="F35" s="28"/>
    </row>
    <row r="36" s="8" customFormat="1" ht="14.4" spans="1:6">
      <c r="A36" s="28" t="s">
        <v>820</v>
      </c>
      <c r="B36" s="28" t="s">
        <v>748</v>
      </c>
      <c r="C36" s="29"/>
      <c r="D36" s="29"/>
      <c r="E36" s="30"/>
      <c r="F36" s="28"/>
    </row>
    <row r="37" s="8" customFormat="1" ht="14.4" spans="1:6">
      <c r="A37" s="28" t="s">
        <v>821</v>
      </c>
      <c r="B37" s="28" t="s">
        <v>749</v>
      </c>
      <c r="C37" s="29"/>
      <c r="D37" s="29"/>
      <c r="E37" s="30"/>
      <c r="F37" s="28"/>
    </row>
    <row r="38" s="8" customFormat="1" ht="14.4" spans="1:6">
      <c r="A38" s="28" t="s">
        <v>822</v>
      </c>
      <c r="B38" s="28" t="s">
        <v>823</v>
      </c>
      <c r="C38" s="29"/>
      <c r="D38" s="29"/>
      <c r="E38" s="30"/>
      <c r="F38" s="28"/>
    </row>
    <row r="39" s="8" customFormat="1" ht="14.4" spans="1:6">
      <c r="A39" s="28" t="s">
        <v>824</v>
      </c>
      <c r="B39" s="28" t="s">
        <v>825</v>
      </c>
      <c r="C39" s="37"/>
      <c r="D39" s="37"/>
      <c r="E39" s="30"/>
      <c r="F39" s="28"/>
    </row>
    <row r="40" s="8" customFormat="1" ht="14.4" spans="1:6">
      <c r="A40" s="28" t="s">
        <v>826</v>
      </c>
      <c r="B40" s="28" t="s">
        <v>750</v>
      </c>
      <c r="C40" s="37">
        <v>570</v>
      </c>
      <c r="D40" s="37">
        <v>585</v>
      </c>
      <c r="E40" s="30">
        <f>D40/C40-1</f>
        <v>0.0263157894736843</v>
      </c>
      <c r="F40" s="28"/>
    </row>
    <row r="41" s="8" customFormat="1" ht="14.4" spans="1:6">
      <c r="A41" s="28" t="s">
        <v>827</v>
      </c>
      <c r="B41" s="28" t="s">
        <v>751</v>
      </c>
      <c r="C41" s="29"/>
      <c r="D41" s="29"/>
      <c r="E41" s="30"/>
      <c r="F41" s="28"/>
    </row>
    <row r="42" s="8" customFormat="1" ht="14.4" spans="1:6">
      <c r="A42" s="28" t="s">
        <v>828</v>
      </c>
      <c r="B42" s="28" t="s">
        <v>752</v>
      </c>
      <c r="C42" s="29"/>
      <c r="D42" s="29"/>
      <c r="E42" s="30"/>
      <c r="F42" s="28"/>
    </row>
    <row r="43" s="8" customFormat="1" ht="14.4" spans="1:6">
      <c r="A43" s="28" t="s">
        <v>829</v>
      </c>
      <c r="B43" s="28" t="s">
        <v>753</v>
      </c>
      <c r="C43" s="29"/>
      <c r="D43" s="29"/>
      <c r="E43" s="30"/>
      <c r="F43" s="28"/>
    </row>
    <row r="44" s="8" customFormat="1" ht="14.4" spans="1:6">
      <c r="A44" s="28" t="s">
        <v>830</v>
      </c>
      <c r="B44" s="28" t="s">
        <v>754</v>
      </c>
      <c r="C44" s="29">
        <v>570</v>
      </c>
      <c r="D44" s="29">
        <v>585</v>
      </c>
      <c r="E44" s="30"/>
      <c r="F44" s="28"/>
    </row>
    <row r="45" s="8" customFormat="1" ht="14.4" spans="1:6">
      <c r="A45" s="28" t="s">
        <v>831</v>
      </c>
      <c r="B45" s="28" t="s">
        <v>755</v>
      </c>
      <c r="C45" s="29"/>
      <c r="D45" s="29"/>
      <c r="E45" s="30"/>
      <c r="F45" s="28"/>
    </row>
    <row r="46" s="8" customFormat="1" ht="14.4" spans="1:6">
      <c r="A46" s="28" t="s">
        <v>832</v>
      </c>
      <c r="B46" s="28" t="s">
        <v>756</v>
      </c>
      <c r="C46" s="29"/>
      <c r="D46" s="29"/>
      <c r="E46" s="30"/>
      <c r="F46" s="28"/>
    </row>
    <row r="47" s="8" customFormat="1" ht="14.4" spans="1:6">
      <c r="A47" s="28" t="s">
        <v>833</v>
      </c>
      <c r="B47" s="28" t="s">
        <v>757</v>
      </c>
      <c r="C47" s="29"/>
      <c r="D47" s="29"/>
      <c r="E47" s="30"/>
      <c r="F47" s="28"/>
    </row>
    <row r="48" s="8" customFormat="1" ht="14.4" spans="1:6">
      <c r="A48" s="28" t="s">
        <v>834</v>
      </c>
      <c r="B48" s="28" t="s">
        <v>758</v>
      </c>
      <c r="C48" s="29"/>
      <c r="D48" s="29"/>
      <c r="E48" s="30"/>
      <c r="F48" s="28"/>
    </row>
    <row r="49" s="8" customFormat="1" ht="14.4" spans="1:6">
      <c r="A49" s="28" t="s">
        <v>835</v>
      </c>
      <c r="B49" s="28" t="s">
        <v>759</v>
      </c>
      <c r="C49" s="29"/>
      <c r="D49" s="29"/>
      <c r="E49" s="30"/>
      <c r="F49" s="28"/>
    </row>
    <row r="50" s="8" customFormat="1" ht="14.4" spans="1:6">
      <c r="A50" s="28" t="s">
        <v>836</v>
      </c>
      <c r="B50" s="28" t="s">
        <v>760</v>
      </c>
      <c r="C50" s="29"/>
      <c r="D50" s="29"/>
      <c r="E50" s="30"/>
      <c r="F50" s="28"/>
    </row>
    <row r="51" s="8" customFormat="1" ht="14.4" spans="1:6">
      <c r="A51" s="28" t="s">
        <v>837</v>
      </c>
      <c r="B51" s="28" t="s">
        <v>838</v>
      </c>
      <c r="C51" s="29"/>
      <c r="D51" s="29"/>
      <c r="E51" s="30"/>
      <c r="F51" s="28"/>
    </row>
    <row r="52" s="8" customFormat="1" ht="14.4" spans="1:6">
      <c r="A52" s="28" t="s">
        <v>839</v>
      </c>
      <c r="B52" s="28" t="s">
        <v>840</v>
      </c>
      <c r="C52" s="37"/>
      <c r="D52" s="37"/>
      <c r="E52" s="30"/>
      <c r="F52" s="28"/>
    </row>
    <row r="53" s="8" customFormat="1" ht="14.4" spans="1:6">
      <c r="A53" s="28" t="s">
        <v>841</v>
      </c>
      <c r="B53" s="28" t="s">
        <v>842</v>
      </c>
      <c r="C53" s="37"/>
      <c r="D53" s="37"/>
      <c r="E53" s="30"/>
      <c r="F53" s="28"/>
    </row>
    <row r="54" s="8" customFormat="1" ht="14.4" spans="1:6">
      <c r="A54" s="28" t="s">
        <v>843</v>
      </c>
      <c r="B54" s="28" t="s">
        <v>844</v>
      </c>
      <c r="C54" s="37"/>
      <c r="D54" s="37"/>
      <c r="E54" s="30"/>
      <c r="F54" s="28"/>
    </row>
    <row r="55" s="8" customFormat="1" ht="14.4" spans="1:6">
      <c r="A55" s="28" t="s">
        <v>845</v>
      </c>
      <c r="B55" s="28" t="s">
        <v>846</v>
      </c>
      <c r="C55" s="37"/>
      <c r="D55" s="37"/>
      <c r="E55" s="30"/>
      <c r="F55" s="28"/>
    </row>
    <row r="56" s="8" customFormat="1" ht="14.4" spans="1:6">
      <c r="A56" s="28" t="s">
        <v>847</v>
      </c>
      <c r="B56" s="28" t="s">
        <v>761</v>
      </c>
      <c r="C56" s="37"/>
      <c r="D56" s="37"/>
      <c r="E56" s="30"/>
      <c r="F56" s="28"/>
    </row>
    <row r="57" s="8" customFormat="1" ht="14.4" spans="1:6">
      <c r="A57" s="28" t="s">
        <v>848</v>
      </c>
      <c r="B57" s="28" t="s">
        <v>762</v>
      </c>
      <c r="C57" s="29"/>
      <c r="D57" s="29"/>
      <c r="E57" s="30"/>
      <c r="F57" s="28"/>
    </row>
    <row r="58" s="8" customFormat="1" ht="14.4" spans="1:6">
      <c r="A58" s="28" t="s">
        <v>849</v>
      </c>
      <c r="B58" s="28" t="s">
        <v>763</v>
      </c>
      <c r="C58" s="29"/>
      <c r="D58" s="29"/>
      <c r="E58" s="30"/>
      <c r="F58" s="28"/>
    </row>
    <row r="59" s="8" customFormat="1" ht="14.4" spans="1:6">
      <c r="A59" s="28" t="s">
        <v>850</v>
      </c>
      <c r="B59" s="28" t="s">
        <v>609</v>
      </c>
      <c r="C59" s="29"/>
      <c r="D59" s="29"/>
      <c r="E59" s="30"/>
      <c r="F59" s="28"/>
    </row>
    <row r="60" s="8" customFormat="1" ht="14.4" spans="1:6">
      <c r="A60" s="28" t="s">
        <v>851</v>
      </c>
      <c r="B60" s="28" t="s">
        <v>764</v>
      </c>
      <c r="C60" s="29"/>
      <c r="D60" s="29"/>
      <c r="E60" s="30"/>
      <c r="F60" s="28"/>
    </row>
    <row r="61" s="8" customFormat="1" ht="14.4" spans="1:6">
      <c r="A61" s="28" t="s">
        <v>852</v>
      </c>
      <c r="B61" s="28" t="s">
        <v>559</v>
      </c>
      <c r="C61" s="29"/>
      <c r="D61" s="29"/>
      <c r="E61" s="30"/>
      <c r="F61" s="28"/>
    </row>
  </sheetData>
  <mergeCells count="2">
    <mergeCell ref="A1:F1"/>
    <mergeCell ref="D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2019年一般收</vt:lpstr>
      <vt:lpstr>2019年一般支</vt:lpstr>
      <vt:lpstr>2019年市本级一般</vt:lpstr>
      <vt:lpstr>2020年一般收</vt:lpstr>
      <vt:lpstr>2020年一般支</vt:lpstr>
      <vt:lpstr>2020年一般经济分类</vt:lpstr>
      <vt:lpstr>2020年本级一般支</vt:lpstr>
      <vt:lpstr>2020年一般本级经济分类</vt:lpstr>
      <vt:lpstr>2019年市本级基本支出经济分类科目</vt:lpstr>
      <vt:lpstr>20一般公共预算专项转移</vt:lpstr>
      <vt:lpstr>20一般债券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Lando</cp:lastModifiedBy>
  <dcterms:created xsi:type="dcterms:W3CDTF">2006-09-13T11:21:00Z</dcterms:created>
  <cp:lastPrinted>2020-01-05T09:16:00Z</cp:lastPrinted>
  <dcterms:modified xsi:type="dcterms:W3CDTF">2021-05-21T07:18:08Z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3FC87C0895E74E96B1F3FBF19B28537D</vt:lpwstr>
  </property>
</Properties>
</file>