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9180" firstSheet="3" activeTab="5"/>
  </bookViews>
  <sheets>
    <sheet name="2019国有资本预算收支执行" sheetId="1" r:id="rId1"/>
    <sheet name="国有资本经营预算收支总表" sheetId="2" r:id="rId2"/>
    <sheet name="国有资本经营收入预算草案" sheetId="3" r:id="rId3"/>
    <sheet name="东阳市2020年度国有资本预算收入分企业明细表" sheetId="4" r:id="rId4"/>
    <sheet name="国有资本经营支出预算表" sheetId="5" r:id="rId5"/>
    <sheet name="东阳市2020年度国有资本预算支出明细表" sheetId="6" r:id="rId6"/>
  </sheets>
  <definedNames>
    <definedName name="_xlnm.Print_Area" localSheetId="0">'2019国有资本预算收支执行'!$A$1:$H$24</definedName>
    <definedName name="_xlnm.Print_Area" localSheetId="3">'东阳市2020年度国有资本预算收入分企业明细表'!$A:$C</definedName>
    <definedName name="_xlnm.Print_Area" localSheetId="2">'国有资本经营收入预算草案'!$A:$E</definedName>
  </definedNames>
  <calcPr fullCalcOnLoad="1"/>
</workbook>
</file>

<file path=xl/sharedStrings.xml><?xml version="1.0" encoding="utf-8"?>
<sst xmlns="http://schemas.openxmlformats.org/spreadsheetml/2006/main" count="316" uniqueCount="284">
  <si>
    <t>东阳市规划建筑设计院</t>
  </si>
  <si>
    <t>东阳市保安服务有限公司</t>
  </si>
  <si>
    <t>东阳市西甑山公墓有限公司</t>
  </si>
  <si>
    <t>浙江省东阳市公证处</t>
  </si>
  <si>
    <t>东阳市人力资源服务有限公司</t>
  </si>
  <si>
    <t>东阳市公路设施有限公司</t>
  </si>
  <si>
    <t>东阳市民爆物资有限公司</t>
  </si>
  <si>
    <t>东阳市电影放映有限公司</t>
  </si>
  <si>
    <t>东阳市成建市政园林绿化有限公司</t>
  </si>
  <si>
    <t>东阳市土地勘察规划测绘院</t>
  </si>
  <si>
    <t>东阳市交通检测咨询有限公司</t>
  </si>
  <si>
    <t>东阳市交通绿化有限公司</t>
  </si>
  <si>
    <t>东阳市木雕博物馆发展有限公司</t>
  </si>
  <si>
    <t>东阳市志远教育发展有限公司</t>
  </si>
  <si>
    <t>东阳市和正建设工程检测有限公司</t>
  </si>
  <si>
    <t>东阳市机动车驾驶员培训学校</t>
  </si>
  <si>
    <t>东阳市机动车检测有限公司</t>
  </si>
  <si>
    <t>东阳市粮食收储有限公司</t>
  </si>
  <si>
    <t>东阳市阳光职业技能培训学校</t>
  </si>
  <si>
    <t>东阳市智联人力资源开发有限公司</t>
  </si>
  <si>
    <t>东阳市金融控股有限公司</t>
  </si>
  <si>
    <t>金华银行</t>
  </si>
  <si>
    <t>合计</t>
  </si>
  <si>
    <t>市财政局社会保障风险金专户</t>
  </si>
  <si>
    <t>收          入</t>
  </si>
  <si>
    <t>支          出</t>
  </si>
  <si>
    <t>项        目</t>
  </si>
  <si>
    <t>一、利润收入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</si>
  <si>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</si>
  <si>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</si>
  <si>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</si>
  <si>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</si>
  <si>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</si>
  <si>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</si>
  <si>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</si>
  <si>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</si>
  <si>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本年收入合计</t>
  </si>
  <si>
    <t>本年支出合计</t>
  </si>
  <si>
    <t>六、国有资本经营预算转移支付收入</t>
  </si>
  <si>
    <t>六、国有资本经营预算转移支付支出</t>
  </si>
  <si>
    <t>七、上年结转</t>
  </si>
  <si>
    <t>七、调出资金</t>
  </si>
  <si>
    <t>八、结转下年</t>
  </si>
  <si>
    <t>收 入 总 计</t>
  </si>
  <si>
    <t>支 出 总 计</t>
  </si>
  <si>
    <t>科目编码</t>
  </si>
  <si>
    <t>科目名称</t>
  </si>
  <si>
    <t>1030601</t>
  </si>
  <si>
    <t>103060104</t>
  </si>
  <si>
    <t xml:space="preserve">    石油石化企业利润收入</t>
  </si>
  <si>
    <t>103060105</t>
  </si>
  <si>
    <t xml:space="preserve">    电力企业利润收入</t>
  </si>
  <si>
    <t>103060106</t>
  </si>
  <si>
    <t>103060107</t>
  </si>
  <si>
    <t xml:space="preserve">    煤炭企业利润收入</t>
  </si>
  <si>
    <t>103060108</t>
  </si>
  <si>
    <t xml:space="preserve">    有色冶金采掘企业利润收入</t>
  </si>
  <si>
    <t>103060109</t>
  </si>
  <si>
    <t xml:space="preserve">    钢铁企业利润收入</t>
  </si>
  <si>
    <t>103060112</t>
  </si>
  <si>
    <t xml:space="preserve">    化工企业利润收入</t>
  </si>
  <si>
    <t>103060113</t>
  </si>
  <si>
    <t xml:space="preserve">    运输企业利润收入</t>
  </si>
  <si>
    <t>103060114</t>
  </si>
  <si>
    <t xml:space="preserve">    电子企业利润收入</t>
  </si>
  <si>
    <t>103060115</t>
  </si>
  <si>
    <t xml:space="preserve">    机械企业利润收入</t>
  </si>
  <si>
    <t>103060116</t>
  </si>
  <si>
    <t xml:space="preserve">    投资服务企业利润收入</t>
  </si>
  <si>
    <t>103060117</t>
  </si>
  <si>
    <t xml:space="preserve">    纺织轻工企业利润收入</t>
  </si>
  <si>
    <t>103060118</t>
  </si>
  <si>
    <t xml:space="preserve">    贸易企业利润收入</t>
  </si>
  <si>
    <t>103060119</t>
  </si>
  <si>
    <t xml:space="preserve">    建筑施工企业利润收入</t>
  </si>
  <si>
    <t>103060120</t>
  </si>
  <si>
    <t xml:space="preserve">    房地产企业利润收入</t>
  </si>
  <si>
    <t>103060121</t>
  </si>
  <si>
    <t xml:space="preserve">    建材企业利润收入</t>
  </si>
  <si>
    <t>103060122</t>
  </si>
  <si>
    <t xml:space="preserve">    境外企业利润收入</t>
  </si>
  <si>
    <t>103060123</t>
  </si>
  <si>
    <t xml:space="preserve">    对外合作企业利润收入</t>
  </si>
  <si>
    <t>103060124</t>
  </si>
  <si>
    <t xml:space="preserve">    医药企业利润收入</t>
  </si>
  <si>
    <t>103060125</t>
  </si>
  <si>
    <t xml:space="preserve">    农林牧渔企业利润收入</t>
  </si>
  <si>
    <t>103060126</t>
  </si>
  <si>
    <t xml:space="preserve">    邮政企业利润收入</t>
  </si>
  <si>
    <t>103060127</t>
  </si>
  <si>
    <t xml:space="preserve">    军工企业利润收入</t>
  </si>
  <si>
    <t>103060128</t>
  </si>
  <si>
    <t xml:space="preserve">    转制科研院所利润收入</t>
  </si>
  <si>
    <t>103060129</t>
  </si>
  <si>
    <t xml:space="preserve">    地质勘查企业利润收入</t>
  </si>
  <si>
    <t>103060130</t>
  </si>
  <si>
    <t xml:space="preserve">    卫生体育福利企业利润收入</t>
  </si>
  <si>
    <t>103060131</t>
  </si>
  <si>
    <t xml:space="preserve">    教育文化广播企业利润收入</t>
  </si>
  <si>
    <t>103060132</t>
  </si>
  <si>
    <t xml:space="preserve">    科学研究企业利润收入</t>
  </si>
  <si>
    <t>103060133</t>
  </si>
  <si>
    <t xml:space="preserve">    机关社团所属企业利润收入</t>
  </si>
  <si>
    <t>103060134</t>
  </si>
  <si>
    <t xml:space="preserve">    金融企业利润收入（国资预算）</t>
  </si>
  <si>
    <t>103060198</t>
  </si>
  <si>
    <t xml:space="preserve">    其他国有资本经营预算企业利润收入</t>
  </si>
  <si>
    <t>1030602</t>
  </si>
  <si>
    <t>103060202</t>
  </si>
  <si>
    <t xml:space="preserve">    国有控股公司股利、股息收入</t>
  </si>
  <si>
    <t>103060203</t>
  </si>
  <si>
    <t xml:space="preserve">    国有参股公司股利、股息收入</t>
  </si>
  <si>
    <t>103060204</t>
  </si>
  <si>
    <t xml:space="preserve">    金融企业股利、股息收入（国资预算）</t>
  </si>
  <si>
    <t>103060298</t>
  </si>
  <si>
    <t xml:space="preserve">    其他国有资本经营预算企业股利、股息收入</t>
  </si>
  <si>
    <t>1030603</t>
  </si>
  <si>
    <t>103060304</t>
  </si>
  <si>
    <t xml:space="preserve">    国有股权、股份转让收入</t>
  </si>
  <si>
    <t>103060305</t>
  </si>
  <si>
    <t xml:space="preserve">    国有独资企业产权转让收入</t>
  </si>
  <si>
    <t>103060307</t>
  </si>
  <si>
    <t xml:space="preserve">    金融企业产权转让收入</t>
  </si>
  <si>
    <t>103060398</t>
  </si>
  <si>
    <t xml:space="preserve">    其他国有资本经营预算企业产权转让收入</t>
  </si>
  <si>
    <t>1030604</t>
  </si>
  <si>
    <t>103060401</t>
  </si>
  <si>
    <t xml:space="preserve">    国有股权、股份清算收入</t>
  </si>
  <si>
    <t>103060402</t>
  </si>
  <si>
    <t xml:space="preserve">    国有独资企业清算收入</t>
  </si>
  <si>
    <t>103060498</t>
  </si>
  <si>
    <t xml:space="preserve">    其他国有资本经营预算企业清算收入</t>
  </si>
  <si>
    <t>1030698</t>
  </si>
  <si>
    <t>11005</t>
  </si>
  <si>
    <t>1100501</t>
  </si>
  <si>
    <t xml:space="preserve">    国有资本经营预算转移支付收入</t>
  </si>
  <si>
    <t>注: 以上科目编码、科目名称以2019年政府收支科目为准。</t>
  </si>
  <si>
    <t>合计</t>
  </si>
  <si>
    <t>资本性
支出</t>
  </si>
  <si>
    <t>费用性
支出</t>
  </si>
  <si>
    <t>其他
支出</t>
  </si>
  <si>
    <t>223</t>
  </si>
  <si>
    <t xml:space="preserve">一、国有资本经营预算支出 </t>
  </si>
  <si>
    <t>22301</t>
  </si>
  <si>
    <t xml:space="preserve">    解决历史遗留问题及改革成本支出</t>
  </si>
  <si>
    <t>2230101</t>
  </si>
  <si>
    <t xml:space="preserve">      厂办大集体改革支出</t>
  </si>
  <si>
    <t>2230102</t>
  </si>
  <si>
    <t xml:space="preserve">      “三供一业”移交补助支出</t>
  </si>
  <si>
    <t>2230103</t>
  </si>
  <si>
    <t xml:space="preserve">      国有企业办职教幼教补助支出</t>
  </si>
  <si>
    <t>2230104</t>
  </si>
  <si>
    <t xml:space="preserve">      国有企业办公共服务机构移交补助支出</t>
  </si>
  <si>
    <t>2230105</t>
  </si>
  <si>
    <t xml:space="preserve">      国有企业退休人员社会化管理补助支出</t>
  </si>
  <si>
    <t>2230106</t>
  </si>
  <si>
    <t xml:space="preserve">      国有企业棚户区改造支出</t>
  </si>
  <si>
    <t>2230107</t>
  </si>
  <si>
    <t xml:space="preserve">      国有企业改革成本支出</t>
  </si>
  <si>
    <t>2230108</t>
  </si>
  <si>
    <t xml:space="preserve">      离休干部医药费补助支出</t>
  </si>
  <si>
    <t>2230199</t>
  </si>
  <si>
    <t xml:space="preserve">      其他解决历史遗留问题及改革成本支出</t>
  </si>
  <si>
    <t>22302</t>
  </si>
  <si>
    <t xml:space="preserve">    国有企业资本金注入</t>
  </si>
  <si>
    <t>2230201</t>
  </si>
  <si>
    <t xml:space="preserve">      国有经济结构调整支出   </t>
  </si>
  <si>
    <t>2230202</t>
  </si>
  <si>
    <t xml:space="preserve">      公益性设施投资支出</t>
  </si>
  <si>
    <t>2230203</t>
  </si>
  <si>
    <t xml:space="preserve">      前瞻性战略性产业发展支出</t>
  </si>
  <si>
    <t>2230204</t>
  </si>
  <si>
    <t xml:space="preserve">      生态环境保护支出</t>
  </si>
  <si>
    <t>2230205</t>
  </si>
  <si>
    <t xml:space="preserve">      支持科技进步支出</t>
  </si>
  <si>
    <t>2230206</t>
  </si>
  <si>
    <t xml:space="preserve">      保障国有经济安全支出</t>
  </si>
  <si>
    <t>2230207</t>
  </si>
  <si>
    <t xml:space="preserve">      对外投资合作支出</t>
  </si>
  <si>
    <t>2230299</t>
  </si>
  <si>
    <t xml:space="preserve">      其他国有企业资本金注入</t>
  </si>
  <si>
    <t>22303</t>
  </si>
  <si>
    <t xml:space="preserve">    国有企业政策性补贴</t>
  </si>
  <si>
    <t>2230301</t>
  </si>
  <si>
    <t xml:space="preserve">      国有企业政策性补贴</t>
  </si>
  <si>
    <t>22304</t>
  </si>
  <si>
    <t xml:space="preserve">    金融国有资本经营预算支出</t>
  </si>
  <si>
    <t>2230401</t>
  </si>
  <si>
    <t xml:space="preserve">      资本性支出</t>
  </si>
  <si>
    <t>2230402</t>
  </si>
  <si>
    <t xml:space="preserve">      改革性支出</t>
  </si>
  <si>
    <t>2230499</t>
  </si>
  <si>
    <t xml:space="preserve">      其他金融国有资本经营预算支出</t>
  </si>
  <si>
    <t>22399</t>
  </si>
  <si>
    <t xml:space="preserve">    其他国有资本经营预算支出</t>
  </si>
  <si>
    <t>2239901</t>
  </si>
  <si>
    <t xml:space="preserve">      其他国有资本经营预算支出</t>
  </si>
  <si>
    <t>230</t>
  </si>
  <si>
    <t>二、转移性支出</t>
  </si>
  <si>
    <t>23005</t>
  </si>
  <si>
    <t xml:space="preserve">    国有资本经营预算转移支付支出</t>
  </si>
  <si>
    <t>2300501</t>
  </si>
  <si>
    <t xml:space="preserve">      国有资本经营预算转移支付支出</t>
  </si>
  <si>
    <t>23008</t>
  </si>
  <si>
    <t>2300803</t>
  </si>
  <si>
    <t xml:space="preserve">      国有资本经营预算调出资金</t>
  </si>
  <si>
    <t xml:space="preserve">    电信企业利润收入</t>
  </si>
  <si>
    <t>企  业  名  称</t>
  </si>
  <si>
    <t>项目名称</t>
  </si>
  <si>
    <t xml:space="preserve">    调出资金</t>
  </si>
  <si>
    <t>三、  结转下年</t>
  </si>
  <si>
    <t>2019年执行数</t>
  </si>
  <si>
    <t>东阳市2020年国有资本经营预算收支草案</t>
  </si>
  <si>
    <t>东阳市2020年国有资本经营收入预算表草案</t>
  </si>
  <si>
    <t>东阳市市场开发有限公司</t>
  </si>
  <si>
    <t>东阳市经济开发区液化气化储配站</t>
  </si>
  <si>
    <t>东阳市自来水有限公司</t>
  </si>
  <si>
    <t>东阳市大江勘测有限公司</t>
  </si>
  <si>
    <t>东阳市交通建设监理咨询有限公司</t>
  </si>
  <si>
    <t>浙江省东阳市民政工业服务公司</t>
  </si>
  <si>
    <t>东阳市城投学前管理有限公司</t>
  </si>
  <si>
    <t>东阳市禹山基础设施建设有限公司</t>
  </si>
  <si>
    <t>东阳市交通投资建设集团有限公司（母公司）</t>
  </si>
  <si>
    <t>东阳市阳光职业技能培训学校-清算收入</t>
  </si>
  <si>
    <t>2020年预算数</t>
  </si>
  <si>
    <t>东阳市2020年度国有资本预算收入分企业明细表</t>
  </si>
  <si>
    <t>2019年执行数</t>
  </si>
  <si>
    <t>2020年预算数</t>
  </si>
  <si>
    <t>2020年预算数</t>
  </si>
  <si>
    <t>东阳市2020年国有资本经营支出预算草案</t>
  </si>
  <si>
    <t>东阳市2020年度国有资本预算支出明细表</t>
  </si>
  <si>
    <t>注: 以上项目以2020年政府收支科目为准。</t>
  </si>
  <si>
    <t>补充资本金-现代服务投资集团（拟成立）</t>
  </si>
  <si>
    <t>补充资本金-文旅投资集团（拟成立）</t>
  </si>
  <si>
    <t>补充资本金-市场开发公司</t>
  </si>
  <si>
    <t>补充资本金-水投集团</t>
  </si>
  <si>
    <t>补充资本金-南山交通技术培训中心</t>
  </si>
  <si>
    <t>补充资本金-惠民公交</t>
  </si>
  <si>
    <t>补充资本金-国置物业</t>
  </si>
  <si>
    <t>补充资本金-成建市政园林</t>
  </si>
  <si>
    <t>结转下年</t>
  </si>
  <si>
    <t>补充资本金-国投公司</t>
  </si>
  <si>
    <t>东阳市国置房地产开发有限公司</t>
  </si>
  <si>
    <t>一、解决历史遗留问题及改革成本支出</t>
  </si>
  <si>
    <t>注: 以上科目编码、科目名称以2020年政府收支科目为准。</t>
  </si>
  <si>
    <t xml:space="preserve">    烟草企业利润收入</t>
  </si>
  <si>
    <t xml:space="preserve">    国有股减持收入</t>
  </si>
  <si>
    <t>合计</t>
  </si>
  <si>
    <t>补充一般公共预算</t>
  </si>
  <si>
    <t>增幅</t>
  </si>
  <si>
    <t>单位：万元</t>
  </si>
  <si>
    <t>单位：万元</t>
  </si>
  <si>
    <t>单位：万元</t>
  </si>
  <si>
    <t xml:space="preserve">     单位：万元</t>
  </si>
  <si>
    <t>增减</t>
  </si>
  <si>
    <t>国资预05表</t>
  </si>
  <si>
    <t>国资预03表</t>
  </si>
  <si>
    <t>国资预02表</t>
  </si>
  <si>
    <t>一、解决历史遗留问题及改革成本支出</t>
  </si>
  <si>
    <t>科目编码</t>
  </si>
  <si>
    <t>科目名称</t>
  </si>
  <si>
    <t>2018年决算数</t>
  </si>
  <si>
    <t>2019年调整后预算数</t>
  </si>
  <si>
    <t>2019年完成</t>
  </si>
  <si>
    <t>完成预算</t>
  </si>
  <si>
    <t>增减</t>
  </si>
  <si>
    <t>收入</t>
  </si>
  <si>
    <t>六、其他国有资本经营预算收入</t>
  </si>
  <si>
    <t>五、国有资本经营预算转移支付收入</t>
  </si>
  <si>
    <t>支出</t>
  </si>
  <si>
    <t>二、国有企业资本金注入</t>
  </si>
  <si>
    <t>三、国有企业政策性补贴</t>
  </si>
  <si>
    <t xml:space="preserve">    其他国有企业政策性补贴</t>
  </si>
  <si>
    <t>五、其他国有资本经营预算支出</t>
  </si>
  <si>
    <t xml:space="preserve">    其他国有资本经营预算支出</t>
  </si>
  <si>
    <t xml:space="preserve">    国有资本经营预算调出资金</t>
  </si>
  <si>
    <t>东阳市2019年国有资本经营预算收支执行情况</t>
  </si>
  <si>
    <t xml:space="preserve">    其他国有企业资本金注入</t>
  </si>
  <si>
    <t>单位：万元</t>
  </si>
  <si>
    <r>
      <t>国资执01</t>
    </r>
    <r>
      <rPr>
        <sz val="11"/>
        <rFont val="宋体"/>
        <family val="0"/>
      </rPr>
      <t>表</t>
    </r>
  </si>
  <si>
    <r>
      <t>国资预</t>
    </r>
    <r>
      <rPr>
        <sz val="11"/>
        <rFont val="Arial"/>
        <family val="2"/>
      </rPr>
      <t>01</t>
    </r>
    <r>
      <rPr>
        <sz val="11"/>
        <rFont val="宋体"/>
        <family val="0"/>
      </rPr>
      <t>表</t>
    </r>
  </si>
  <si>
    <t>项        目</t>
  </si>
  <si>
    <t>2020年预算数</t>
  </si>
  <si>
    <t>国资预04表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</si>
</sst>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%"/>
    <numFmt numFmtId="179" formatCode="0_);[Red]\(0\)"/>
    <numFmt numFmtId="180" formatCode="0.0_);[Red]\(0.0\)"/>
    <numFmt numFmtId="181" formatCode="0.00_ 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Arial"/>
      <family val="2"/>
    </font>
    <font>
      <sz val="14"/>
      <color indexed="8"/>
      <name val="宋体"/>
      <family val="0"/>
    </font>
    <font>
      <sz val="14"/>
      <name val="宋体"/>
      <family val="0"/>
    </font>
    <font>
      <sz val="23"/>
      <color indexed="8"/>
      <name val="宋体"/>
      <family val="0"/>
    </font>
    <font>
      <sz val="20"/>
      <name val="宋体"/>
      <family val="0"/>
    </font>
    <font>
      <sz val="21"/>
      <color indexed="8"/>
      <name val="宋体"/>
      <family val="0"/>
    </font>
    <font>
      <sz val="12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4" fillId="0" borderId="10" xfId="1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0" borderId="10" xfId="15" applyFont="1" applyBorder="1" applyAlignment="1">
      <alignment horizontal="center" vertical="center" wrapText="1"/>
      <protection/>
    </xf>
    <xf numFmtId="0" fontId="6" fillId="0" borderId="0" xfId="51">
      <alignment/>
      <protection/>
    </xf>
    <xf numFmtId="0" fontId="7" fillId="24" borderId="10" xfId="51" applyFont="1" applyFill="1" applyBorder="1" applyAlignment="1">
      <alignment horizontal="center" vertical="center"/>
      <protection/>
    </xf>
    <xf numFmtId="0" fontId="7" fillId="24" borderId="10" xfId="51" applyFont="1" applyFill="1" applyBorder="1" applyAlignment="1">
      <alignment vertical="center"/>
      <protection/>
    </xf>
    <xf numFmtId="0" fontId="8" fillId="24" borderId="10" xfId="51" applyFont="1" applyFill="1" applyBorder="1" applyAlignment="1">
      <alignment vertical="center"/>
      <protection/>
    </xf>
    <xf numFmtId="0" fontId="9" fillId="0" borderId="0" xfId="51" applyFont="1">
      <alignment/>
      <protection/>
    </xf>
    <xf numFmtId="176" fontId="9" fillId="0" borderId="0" xfId="51" applyNumberFormat="1" applyFont="1">
      <alignment/>
      <protection/>
    </xf>
    <xf numFmtId="0" fontId="7" fillId="24" borderId="10" xfId="51" applyFont="1" applyFill="1" applyBorder="1" applyAlignment="1">
      <alignment horizontal="center" vertical="center" wrapText="1"/>
      <protection/>
    </xf>
    <xf numFmtId="0" fontId="8" fillId="24" borderId="10" xfId="51" applyFont="1" applyFill="1" applyBorder="1" applyAlignment="1">
      <alignment horizontal="center" vertical="center"/>
      <protection/>
    </xf>
    <xf numFmtId="0" fontId="2" fillId="0" borderId="0" xfId="15" applyFont="1" applyBorder="1" applyAlignment="1">
      <alignment horizontal="center" vertical="center"/>
      <protection/>
    </xf>
    <xf numFmtId="177" fontId="7" fillId="24" borderId="10" xfId="51" applyNumberFormat="1" applyFont="1" applyFill="1" applyBorder="1" applyAlignment="1">
      <alignment horizontal="center" vertical="center"/>
      <protection/>
    </xf>
    <xf numFmtId="177" fontId="6" fillId="0" borderId="0" xfId="51" applyNumberFormat="1">
      <alignment/>
      <protection/>
    </xf>
    <xf numFmtId="179" fontId="7" fillId="24" borderId="10" xfId="51" applyNumberFormat="1" applyFont="1" applyFill="1" applyBorder="1" applyAlignment="1">
      <alignment horizontal="center" vertical="center"/>
      <protection/>
    </xf>
    <xf numFmtId="179" fontId="6" fillId="0" borderId="0" xfId="51" applyNumberFormat="1">
      <alignment/>
      <protection/>
    </xf>
    <xf numFmtId="178" fontId="6" fillId="0" borderId="0" xfId="51" applyNumberFormat="1">
      <alignment/>
      <protection/>
    </xf>
    <xf numFmtId="179" fontId="4" fillId="0" borderId="10" xfId="63" applyNumberFormat="1" applyFont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179" fontId="4" fillId="0" borderId="10" xfId="15" applyNumberFormat="1" applyFont="1" applyBorder="1" applyAlignment="1">
      <alignment horizontal="center" vertical="center"/>
      <protection/>
    </xf>
    <xf numFmtId="179" fontId="4" fillId="0" borderId="1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0" fontId="2" fillId="0" borderId="0" xfId="15" applyFont="1" applyBorder="1" applyAlignment="1">
      <alignment horizontal="center" vertical="center"/>
      <protection/>
    </xf>
    <xf numFmtId="178" fontId="7" fillId="24" borderId="10" xfId="51" applyNumberFormat="1" applyFont="1" applyFill="1" applyBorder="1" applyAlignment="1">
      <alignment horizontal="center" vertical="center"/>
      <protection/>
    </xf>
    <xf numFmtId="177" fontId="8" fillId="24" borderId="10" xfId="51" applyNumberFormat="1" applyFont="1" applyFill="1" applyBorder="1" applyAlignment="1">
      <alignment horizontal="center" vertical="center"/>
      <protection/>
    </xf>
    <xf numFmtId="179" fontId="8" fillId="24" borderId="10" xfId="51" applyNumberFormat="1" applyFont="1" applyFill="1" applyBorder="1" applyAlignment="1">
      <alignment horizontal="center" vertical="center"/>
      <protection/>
    </xf>
    <xf numFmtId="178" fontId="8" fillId="24" borderId="10" xfId="51" applyNumberFormat="1" applyFont="1" applyFill="1" applyBorder="1" applyAlignment="1">
      <alignment horizontal="center" vertical="center"/>
      <protection/>
    </xf>
    <xf numFmtId="0" fontId="5" fillId="0" borderId="10" xfId="15" applyFont="1" applyBorder="1" applyAlignment="1">
      <alignment horizontal="left" vertical="center" wrapText="1"/>
      <protection/>
    </xf>
    <xf numFmtId="0" fontId="5" fillId="0" borderId="10" xfId="15" applyFont="1" applyFill="1" applyBorder="1" applyAlignment="1">
      <alignment horizontal="left" vertical="center" wrapText="1"/>
      <protection/>
    </xf>
    <xf numFmtId="0" fontId="5" fillId="0" borderId="11" xfId="15" applyFont="1" applyBorder="1" applyAlignment="1">
      <alignment horizontal="left" vertical="center" wrapText="1"/>
      <protection/>
    </xf>
    <xf numFmtId="0" fontId="5" fillId="0" borderId="12" xfId="47" applyFont="1" applyBorder="1" applyAlignment="1">
      <alignment horizontal="center" vertical="center"/>
      <protection/>
    </xf>
    <xf numFmtId="179" fontId="5" fillId="0" borderId="12" xfId="47" applyNumberFormat="1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179" fontId="5" fillId="0" borderId="10" xfId="47" applyNumberFormat="1" applyFont="1" applyBorder="1" applyAlignment="1">
      <alignment horizontal="center" vertical="center"/>
      <protection/>
    </xf>
    <xf numFmtId="177" fontId="7" fillId="0" borderId="10" xfId="51" applyNumberFormat="1" applyFont="1" applyFill="1" applyBorder="1" applyAlignment="1">
      <alignment horizontal="center" vertical="center"/>
      <protection/>
    </xf>
    <xf numFmtId="177" fontId="8" fillId="0" borderId="10" xfId="51" applyNumberFormat="1" applyFont="1" applyFill="1" applyBorder="1" applyAlignment="1">
      <alignment horizontal="center" vertical="center"/>
      <protection/>
    </xf>
    <xf numFmtId="177" fontId="6" fillId="0" borderId="0" xfId="51" applyNumberFormat="1" applyFill="1">
      <alignment/>
      <protection/>
    </xf>
    <xf numFmtId="177" fontId="7" fillId="24" borderId="10" xfId="51" applyNumberFormat="1" applyFont="1" applyFill="1" applyBorder="1" applyAlignment="1">
      <alignment horizontal="center" vertical="center" wrapText="1"/>
      <protection/>
    </xf>
    <xf numFmtId="179" fontId="7" fillId="24" borderId="10" xfId="51" applyNumberFormat="1" applyFont="1" applyFill="1" applyBorder="1" applyAlignment="1">
      <alignment horizontal="center" vertical="center" wrapText="1"/>
      <protection/>
    </xf>
    <xf numFmtId="0" fontId="5" fillId="0" borderId="12" xfId="47" applyFont="1" applyBorder="1" applyAlignment="1">
      <alignment vertical="center"/>
      <protection/>
    </xf>
    <xf numFmtId="49" fontId="7" fillId="24" borderId="10" xfId="51" applyNumberFormat="1" applyFont="1" applyFill="1" applyBorder="1" applyAlignment="1">
      <alignment vertical="center"/>
      <protection/>
    </xf>
    <xf numFmtId="178" fontId="8" fillId="24" borderId="10" xfId="51" applyNumberFormat="1" applyFont="1" applyFill="1" applyBorder="1" applyAlignment="1" quotePrefix="1">
      <alignment horizontal="center" vertical="center"/>
      <protection/>
    </xf>
    <xf numFmtId="0" fontId="10" fillId="0" borderId="11" xfId="15" applyFont="1" applyBorder="1" applyAlignment="1">
      <alignment horizontal="center" vertical="center" wrapText="1"/>
      <protection/>
    </xf>
    <xf numFmtId="179" fontId="11" fillId="0" borderId="10" xfId="63" applyNumberFormat="1" applyFont="1" applyBorder="1" applyAlignment="1">
      <alignment horizontal="center" vertical="center" wrapText="1"/>
    </xf>
    <xf numFmtId="0" fontId="10" fillId="0" borderId="10" xfId="15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178" fontId="7" fillId="24" borderId="10" xfId="51" applyNumberFormat="1" applyFont="1" applyFill="1" applyBorder="1" applyAlignment="1">
      <alignment horizontal="center" vertical="center" wrapText="1"/>
      <protection/>
    </xf>
    <xf numFmtId="177" fontId="7" fillId="0" borderId="10" xfId="51" applyNumberFormat="1" applyFont="1" applyFill="1" applyBorder="1" applyAlignment="1">
      <alignment horizontal="center" vertical="center" wrapText="1"/>
      <protection/>
    </xf>
    <xf numFmtId="177" fontId="4" fillId="0" borderId="10" xfId="16" applyNumberFormat="1" applyFont="1" applyFill="1" applyBorder="1" applyAlignment="1">
      <alignment horizontal="center" vertical="center"/>
      <protection/>
    </xf>
    <xf numFmtId="177" fontId="8" fillId="25" borderId="10" xfId="51" applyNumberFormat="1" applyFont="1" applyFill="1" applyBorder="1" applyAlignment="1">
      <alignment horizontal="center" vertical="center"/>
      <protection/>
    </xf>
    <xf numFmtId="0" fontId="6" fillId="0" borderId="0" xfId="51" applyFill="1">
      <alignment/>
      <protection/>
    </xf>
    <xf numFmtId="178" fontId="6" fillId="0" borderId="0" xfId="51" applyNumberFormat="1" applyFill="1">
      <alignment/>
      <protection/>
    </xf>
    <xf numFmtId="0" fontId="6" fillId="0" borderId="10" xfId="51" applyFill="1" applyBorder="1">
      <alignment/>
      <protection/>
    </xf>
    <xf numFmtId="0" fontId="4" fillId="0" borderId="10" xfId="51" applyFont="1" applyFill="1" applyBorder="1">
      <alignment/>
      <protection/>
    </xf>
    <xf numFmtId="0" fontId="7" fillId="0" borderId="10" xfId="51" applyFont="1" applyFill="1" applyBorder="1" applyAlignment="1">
      <alignment horizontal="center" vertical="center"/>
      <protection/>
    </xf>
    <xf numFmtId="178" fontId="4" fillId="0" borderId="10" xfId="51" applyNumberFormat="1" applyFont="1" applyFill="1" applyBorder="1" applyAlignment="1">
      <alignment horizontal="center" vertical="center"/>
      <protection/>
    </xf>
    <xf numFmtId="178" fontId="6" fillId="0" borderId="10" xfId="51" applyNumberFormat="1" applyFill="1" applyBorder="1" applyAlignment="1">
      <alignment horizontal="center" vertical="center"/>
      <protection/>
    </xf>
    <xf numFmtId="178" fontId="9" fillId="0" borderId="10" xfId="51" applyNumberFormat="1" applyFont="1" applyFill="1" applyBorder="1" applyAlignment="1">
      <alignment horizontal="center" vertical="center"/>
      <protection/>
    </xf>
    <xf numFmtId="0" fontId="9" fillId="0" borderId="0" xfId="51" applyFont="1" applyFill="1">
      <alignment/>
      <protection/>
    </xf>
    <xf numFmtId="0" fontId="6" fillId="0" borderId="10" xfId="51" applyFill="1" applyBorder="1" applyAlignment="1">
      <alignment horizontal="center" vertical="center"/>
      <protection/>
    </xf>
    <xf numFmtId="0" fontId="6" fillId="0" borderId="10" xfId="51" applyFill="1" applyBorder="1" applyAlignment="1">
      <alignment horizontal="left" vertical="center"/>
      <protection/>
    </xf>
    <xf numFmtId="0" fontId="7" fillId="0" borderId="10" xfId="51" applyFont="1" applyFill="1" applyBorder="1" applyAlignment="1">
      <alignment horizontal="left" vertical="center"/>
      <protection/>
    </xf>
    <xf numFmtId="0" fontId="8" fillId="0" borderId="10" xfId="51" applyFont="1" applyFill="1" applyBorder="1" applyAlignment="1">
      <alignment horizontal="left" vertical="center"/>
      <protection/>
    </xf>
    <xf numFmtId="0" fontId="30" fillId="0" borderId="0" xfId="51" applyFont="1" applyFill="1">
      <alignment/>
      <protection/>
    </xf>
    <xf numFmtId="0" fontId="5" fillId="0" borderId="0" xfId="51" applyFont="1" applyAlignment="1">
      <alignment vertical="center"/>
      <protection/>
    </xf>
    <xf numFmtId="0" fontId="32" fillId="0" borderId="0" xfId="5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15" applyFont="1" applyBorder="1" applyAlignment="1">
      <alignment horizontal="right" vertical="center"/>
      <protection/>
    </xf>
    <xf numFmtId="0" fontId="0" fillId="0" borderId="0" xfId="51" applyFont="1" applyAlignment="1">
      <alignment vertic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right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6" fillId="0" borderId="10" xfId="51" applyFill="1" applyBorder="1" applyAlignment="1">
      <alignment horizontal="center" vertical="center"/>
      <protection/>
    </xf>
    <xf numFmtId="0" fontId="13" fillId="24" borderId="0" xfId="51" applyFont="1" applyFill="1" applyBorder="1" applyAlignment="1">
      <alignment horizontal="center" vertical="center"/>
      <protection/>
    </xf>
    <xf numFmtId="0" fontId="1" fillId="24" borderId="13" xfId="51" applyFont="1" applyFill="1" applyBorder="1" applyAlignment="1">
      <alignment horizontal="right" vertical="center"/>
      <protection/>
    </xf>
    <xf numFmtId="0" fontId="7" fillId="24" borderId="10" xfId="51" applyFont="1" applyFill="1" applyBorder="1" applyAlignment="1">
      <alignment horizontal="center" vertical="center"/>
      <protection/>
    </xf>
    <xf numFmtId="0" fontId="33" fillId="24" borderId="0" xfId="51" applyFont="1" applyFill="1" applyBorder="1" applyAlignment="1">
      <alignment horizontal="center" vertical="center"/>
      <protection/>
    </xf>
    <xf numFmtId="0" fontId="31" fillId="24" borderId="14" xfId="51" applyFont="1" applyFill="1" applyBorder="1" applyAlignment="1">
      <alignment horizontal="right" vertical="center"/>
      <protection/>
    </xf>
    <xf numFmtId="0" fontId="31" fillId="24" borderId="11" xfId="51" applyFont="1" applyFill="1" applyBorder="1" applyAlignment="1">
      <alignment horizontal="right" vertical="center"/>
      <protection/>
    </xf>
    <xf numFmtId="0" fontId="31" fillId="24" borderId="15" xfId="51" applyFont="1" applyFill="1" applyBorder="1" applyAlignment="1">
      <alignment horizontal="right" vertical="center"/>
      <protection/>
    </xf>
    <xf numFmtId="0" fontId="7" fillId="24" borderId="0" xfId="51" applyFont="1" applyFill="1" applyBorder="1" applyAlignment="1">
      <alignment vertical="center"/>
      <protection/>
    </xf>
    <xf numFmtId="0" fontId="34" fillId="0" borderId="0" xfId="15" applyFont="1" applyBorder="1" applyAlignment="1">
      <alignment horizontal="center" vertical="center"/>
      <protection/>
    </xf>
    <xf numFmtId="0" fontId="7" fillId="24" borderId="10" xfId="51" applyFont="1" applyFill="1" applyBorder="1" applyAlignment="1">
      <alignment vertical="center"/>
      <protection/>
    </xf>
    <xf numFmtId="0" fontId="35" fillId="24" borderId="16" xfId="51" applyFont="1" applyFill="1" applyBorder="1" applyAlignment="1">
      <alignment horizontal="center" vertical="center"/>
      <protection/>
    </xf>
    <xf numFmtId="0" fontId="35" fillId="24" borderId="17" xfId="51" applyFont="1" applyFill="1" applyBorder="1" applyAlignment="1">
      <alignment horizontal="center" vertical="center"/>
      <protection/>
    </xf>
    <xf numFmtId="0" fontId="35" fillId="24" borderId="18" xfId="51" applyFont="1" applyFill="1" applyBorder="1" applyAlignment="1">
      <alignment horizontal="center" vertical="center"/>
      <protection/>
    </xf>
    <xf numFmtId="0" fontId="36" fillId="24" borderId="13" xfId="51" applyFont="1" applyFill="1" applyBorder="1" applyAlignment="1">
      <alignment horizontal="right" vertical="center"/>
      <protection/>
    </xf>
    <xf numFmtId="179" fontId="7" fillId="24" borderId="10" xfId="51" applyNumberFormat="1" applyFont="1" applyFill="1" applyBorder="1" applyAlignment="1">
      <alignment horizontal="center" vertical="center"/>
      <protection/>
    </xf>
    <xf numFmtId="178" fontId="7" fillId="24" borderId="10" xfId="51" applyNumberFormat="1" applyFont="1" applyFill="1" applyBorder="1" applyAlignment="1">
      <alignment horizontal="center" vertical="center" wrapText="1"/>
      <protection/>
    </xf>
    <xf numFmtId="178" fontId="7" fillId="24" borderId="10" xfId="51" applyNumberFormat="1" applyFont="1" applyFill="1" applyBorder="1" applyAlignment="1">
      <alignment horizontal="center" vertical="center"/>
      <protection/>
    </xf>
  </cellXfs>
  <cellStyles count="66">
    <cellStyle name="Normal" xfId="0"/>
    <cellStyle name="0,0&#13;&#10;NA&#13;&#10;" xfId="15"/>
    <cellStyle name="0,0&#13;&#10;NA&#13;&#10; 2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百分比 2" xfId="36"/>
    <cellStyle name="百分比 2 10" xfId="37"/>
    <cellStyle name="百分比 3" xfId="38"/>
    <cellStyle name="百分比 4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7" xfId="46"/>
    <cellStyle name="常规 2" xfId="47"/>
    <cellStyle name="常规 2 2" xfId="48"/>
    <cellStyle name="常规 2 3" xfId="49"/>
    <cellStyle name="常规 3" xfId="50"/>
    <cellStyle name="常规 3 2" xfId="51"/>
    <cellStyle name="常规 3_2015年决算" xfId="52"/>
    <cellStyle name="常规 4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千位分隔 2 2" xfId="65"/>
    <cellStyle name="Comma [0]" xfId="66"/>
    <cellStyle name="千位分隔[0] 2" xfId="67"/>
    <cellStyle name="千位分隔[0] 3" xfId="68"/>
    <cellStyle name="千位分隔[0] 4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2" width="9.00390625" style="51" customWidth="1"/>
    <col min="3" max="3" width="29.125" style="51" customWidth="1"/>
    <col min="4" max="4" width="16.125" style="37" customWidth="1"/>
    <col min="5" max="5" width="18.75390625" style="37" customWidth="1"/>
    <col min="6" max="6" width="13.375" style="37" customWidth="1"/>
    <col min="7" max="7" width="11.25390625" style="52" customWidth="1"/>
    <col min="8" max="8" width="10.375" style="52" customWidth="1"/>
    <col min="9" max="9" width="18.625" style="51" customWidth="1"/>
    <col min="10" max="16384" width="9.00390625" style="51" customWidth="1"/>
  </cols>
  <sheetData>
    <row r="1" ht="14.25">
      <c r="A1" s="64" t="s">
        <v>279</v>
      </c>
    </row>
    <row r="2" spans="1:8" ht="25.5">
      <c r="A2" s="70" t="s">
        <v>276</v>
      </c>
      <c r="B2" s="70"/>
      <c r="C2" s="70"/>
      <c r="D2" s="70"/>
      <c r="E2" s="70"/>
      <c r="F2" s="70"/>
      <c r="G2" s="70"/>
      <c r="H2" s="70"/>
    </row>
    <row r="3" spans="1:8" ht="21" customHeight="1">
      <c r="A3" s="71" t="s">
        <v>278</v>
      </c>
      <c r="B3" s="71"/>
      <c r="C3" s="71"/>
      <c r="D3" s="71"/>
      <c r="E3" s="71"/>
      <c r="F3" s="71"/>
      <c r="G3" s="71"/>
      <c r="H3" s="71"/>
    </row>
    <row r="4" spans="1:8" ht="23.25" customHeight="1">
      <c r="A4" s="53"/>
      <c r="B4" s="54" t="s">
        <v>259</v>
      </c>
      <c r="C4" s="55" t="s">
        <v>260</v>
      </c>
      <c r="D4" s="48" t="s">
        <v>261</v>
      </c>
      <c r="E4" s="35" t="s">
        <v>262</v>
      </c>
      <c r="F4" s="35" t="s">
        <v>263</v>
      </c>
      <c r="G4" s="56" t="s">
        <v>264</v>
      </c>
      <c r="H4" s="56" t="s">
        <v>265</v>
      </c>
    </row>
    <row r="5" spans="1:8" ht="18.75" customHeight="1">
      <c r="A5" s="72" t="s">
        <v>266</v>
      </c>
      <c r="B5" s="61">
        <v>1030601</v>
      </c>
      <c r="C5" s="62" t="s">
        <v>27</v>
      </c>
      <c r="D5" s="35">
        <v>703</v>
      </c>
      <c r="E5" s="35">
        <v>1583</v>
      </c>
      <c r="F5" s="35">
        <v>1583</v>
      </c>
      <c r="G5" s="57"/>
      <c r="H5" s="57"/>
    </row>
    <row r="6" spans="1:8" ht="18.75" customHeight="1">
      <c r="A6" s="72"/>
      <c r="B6" s="61">
        <v>1030602</v>
      </c>
      <c r="C6" s="62" t="s">
        <v>28</v>
      </c>
      <c r="D6" s="35">
        <v>2393</v>
      </c>
      <c r="E6" s="35">
        <v>66.41</v>
      </c>
      <c r="F6" s="35">
        <v>66.41</v>
      </c>
      <c r="G6" s="57"/>
      <c r="H6" s="57"/>
    </row>
    <row r="7" spans="1:8" ht="18.75" customHeight="1">
      <c r="A7" s="72"/>
      <c r="B7" s="61">
        <v>1030603</v>
      </c>
      <c r="C7" s="62" t="s">
        <v>30</v>
      </c>
      <c r="D7" s="35"/>
      <c r="E7" s="35"/>
      <c r="F7" s="35"/>
      <c r="G7" s="57"/>
      <c r="H7" s="57"/>
    </row>
    <row r="8" spans="1:8" ht="18.75" customHeight="1">
      <c r="A8" s="72"/>
      <c r="B8" s="61">
        <v>1030604</v>
      </c>
      <c r="C8" s="62" t="s">
        <v>32</v>
      </c>
      <c r="D8" s="35"/>
      <c r="E8" s="35">
        <v>17.27</v>
      </c>
      <c r="F8" s="35">
        <v>17.27</v>
      </c>
      <c r="G8" s="57"/>
      <c r="H8" s="57"/>
    </row>
    <row r="9" spans="1:8" ht="18.75" customHeight="1">
      <c r="A9" s="72"/>
      <c r="B9" s="61">
        <v>1030698</v>
      </c>
      <c r="C9" s="62" t="s">
        <v>267</v>
      </c>
      <c r="D9" s="35"/>
      <c r="E9" s="35"/>
      <c r="F9" s="35"/>
      <c r="G9" s="57"/>
      <c r="H9" s="57"/>
    </row>
    <row r="10" spans="1:8" ht="18.75" customHeight="1">
      <c r="A10" s="72"/>
      <c r="B10" s="61">
        <v>11005</v>
      </c>
      <c r="C10" s="62" t="s">
        <v>268</v>
      </c>
      <c r="D10" s="35"/>
      <c r="E10" s="35"/>
      <c r="F10" s="35"/>
      <c r="G10" s="57"/>
      <c r="H10" s="57"/>
    </row>
    <row r="11" spans="1:8" s="59" customFormat="1" ht="18.75" customHeight="1">
      <c r="A11" s="72"/>
      <c r="B11" s="61"/>
      <c r="C11" s="63" t="s">
        <v>43</v>
      </c>
      <c r="D11" s="36">
        <f>SUM(D4:D10)</f>
        <v>3096</v>
      </c>
      <c r="E11" s="36">
        <f>SUM(E4:E10)</f>
        <v>1666.68</v>
      </c>
      <c r="F11" s="36">
        <f>SUM(F4:F10)</f>
        <v>1666.68</v>
      </c>
      <c r="G11" s="58">
        <f>F11/E11</f>
        <v>1</v>
      </c>
      <c r="H11" s="58">
        <f>F11/D11-1</f>
        <v>-0.46166666666666667</v>
      </c>
    </row>
    <row r="12" spans="1:8" ht="18.75" customHeight="1">
      <c r="A12" s="72" t="s">
        <v>269</v>
      </c>
      <c r="B12" s="61">
        <v>22301</v>
      </c>
      <c r="C12" s="62" t="s">
        <v>258</v>
      </c>
      <c r="D12" s="49"/>
      <c r="E12" s="60"/>
      <c r="F12" s="60"/>
      <c r="G12" s="57"/>
      <c r="H12" s="57"/>
    </row>
    <row r="13" spans="1:8" ht="18.75" customHeight="1">
      <c r="A13" s="73"/>
      <c r="B13" s="61">
        <v>22302</v>
      </c>
      <c r="C13" s="62" t="s">
        <v>270</v>
      </c>
      <c r="D13" s="49">
        <v>1362</v>
      </c>
      <c r="E13" s="35">
        <v>1043</v>
      </c>
      <c r="F13" s="35">
        <v>560</v>
      </c>
      <c r="G13" s="57"/>
      <c r="H13" s="57"/>
    </row>
    <row r="14" spans="1:8" ht="18.75" customHeight="1">
      <c r="A14" s="73"/>
      <c r="B14" s="61">
        <v>2230299</v>
      </c>
      <c r="C14" s="62" t="s">
        <v>277</v>
      </c>
      <c r="D14" s="49">
        <v>1362</v>
      </c>
      <c r="E14" s="35">
        <v>1043</v>
      </c>
      <c r="F14" s="35">
        <v>560</v>
      </c>
      <c r="G14" s="57"/>
      <c r="H14" s="57"/>
    </row>
    <row r="15" spans="1:8" ht="18.75" customHeight="1">
      <c r="A15" s="73"/>
      <c r="B15" s="61">
        <v>22303</v>
      </c>
      <c r="C15" s="62" t="s">
        <v>271</v>
      </c>
      <c r="D15" s="49">
        <v>100</v>
      </c>
      <c r="E15" s="35"/>
      <c r="F15" s="35"/>
      <c r="G15" s="57"/>
      <c r="H15" s="57"/>
    </row>
    <row r="16" spans="1:8" ht="18.75" customHeight="1">
      <c r="A16" s="73"/>
      <c r="B16" s="61">
        <v>2230301</v>
      </c>
      <c r="C16" s="62" t="s">
        <v>272</v>
      </c>
      <c r="D16" s="49">
        <v>100</v>
      </c>
      <c r="E16" s="35"/>
      <c r="F16" s="35"/>
      <c r="G16" s="57"/>
      <c r="H16" s="57"/>
    </row>
    <row r="17" spans="1:8" ht="18.75" customHeight="1">
      <c r="A17" s="73"/>
      <c r="B17" s="61">
        <v>22304</v>
      </c>
      <c r="C17" s="62" t="s">
        <v>33</v>
      </c>
      <c r="D17" s="35"/>
      <c r="E17" s="35"/>
      <c r="F17" s="35"/>
      <c r="G17" s="57"/>
      <c r="H17" s="57"/>
    </row>
    <row r="18" spans="1:8" ht="18.75" customHeight="1">
      <c r="A18" s="73"/>
      <c r="B18" s="61">
        <v>22399</v>
      </c>
      <c r="C18" s="62" t="s">
        <v>273</v>
      </c>
      <c r="D18" s="49">
        <v>929</v>
      </c>
      <c r="E18" s="35">
        <v>500</v>
      </c>
      <c r="F18" s="35">
        <v>500</v>
      </c>
      <c r="G18" s="57"/>
      <c r="H18" s="57"/>
    </row>
    <row r="19" spans="1:8" ht="18.75" customHeight="1">
      <c r="A19" s="73"/>
      <c r="B19" s="61">
        <v>2239901</v>
      </c>
      <c r="C19" s="62" t="s">
        <v>274</v>
      </c>
      <c r="D19" s="49">
        <v>929</v>
      </c>
      <c r="E19" s="35">
        <v>500</v>
      </c>
      <c r="F19" s="35">
        <v>500</v>
      </c>
      <c r="G19" s="57"/>
      <c r="H19" s="57"/>
    </row>
    <row r="20" spans="1:8" ht="18.75" customHeight="1">
      <c r="A20" s="73"/>
      <c r="B20" s="61">
        <v>23005</v>
      </c>
      <c r="C20" s="62" t="s">
        <v>39</v>
      </c>
      <c r="D20" s="35"/>
      <c r="E20" s="60"/>
      <c r="F20" s="60"/>
      <c r="G20" s="57"/>
      <c r="H20" s="57"/>
    </row>
    <row r="21" spans="1:8" ht="18.75" customHeight="1">
      <c r="A21" s="73"/>
      <c r="B21" s="61">
        <v>23008</v>
      </c>
      <c r="C21" s="62" t="s">
        <v>41</v>
      </c>
      <c r="D21" s="35">
        <v>619</v>
      </c>
      <c r="E21" s="35">
        <v>333</v>
      </c>
      <c r="F21" s="35">
        <v>333</v>
      </c>
      <c r="G21" s="57"/>
      <c r="H21" s="57"/>
    </row>
    <row r="22" spans="1:8" ht="18.75" customHeight="1">
      <c r="A22" s="73"/>
      <c r="B22" s="61">
        <v>2300803</v>
      </c>
      <c r="C22" s="62" t="s">
        <v>275</v>
      </c>
      <c r="D22" s="35">
        <v>619</v>
      </c>
      <c r="E22" s="35">
        <v>333</v>
      </c>
      <c r="F22" s="35">
        <v>333</v>
      </c>
      <c r="G22" s="57"/>
      <c r="H22" s="57"/>
    </row>
    <row r="23" spans="1:8" ht="18.75" customHeight="1">
      <c r="A23" s="73"/>
      <c r="B23" s="53"/>
      <c r="C23" s="63" t="s">
        <v>44</v>
      </c>
      <c r="D23" s="36">
        <f>D12+D13+D15+D17+D18+D20+D21</f>
        <v>3010</v>
      </c>
      <c r="E23" s="36">
        <f>E12+E13+E15+E17+E18+E20+E21</f>
        <v>1876</v>
      </c>
      <c r="F23" s="36">
        <f>F12+F13+F15+F17+F18+F20+F21</f>
        <v>1393</v>
      </c>
      <c r="G23" s="58">
        <f>F23/E23</f>
        <v>0.7425373134328358</v>
      </c>
      <c r="H23" s="58">
        <f>F23/D23-1</f>
        <v>-0.5372093023255814</v>
      </c>
    </row>
  </sheetData>
  <sheetProtection/>
  <mergeCells count="4">
    <mergeCell ref="A2:H2"/>
    <mergeCell ref="A3:H3"/>
    <mergeCell ref="A5:A11"/>
    <mergeCell ref="A12:A23"/>
  </mergeCells>
  <printOptions/>
  <pageMargins left="0.9055118110236221" right="0.9055118110236221" top="0.9448818897637796" bottom="0.9448818897637796" header="0.31496062992125984" footer="0.7086614173228347"/>
  <pageSetup firstPageNumber="2" useFirstPageNumber="1" horizontalDpi="600" verticalDpi="600" orientation="landscape" paperSize="9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"/>
  <sheetViews>
    <sheetView zoomScalePageLayoutView="0" workbookViewId="0" topLeftCell="A1">
      <selection activeCell="D12" sqref="D12"/>
    </sheetView>
  </sheetViews>
  <sheetFormatPr defaultColWidth="9.00390625" defaultRowHeight="14.25"/>
  <cols>
    <col min="1" max="1" width="31.25390625" style="4" customWidth="1"/>
    <col min="2" max="2" width="13.875" style="37" customWidth="1"/>
    <col min="3" max="3" width="11.875" style="14" customWidth="1"/>
    <col min="4" max="4" width="28.375" style="4" customWidth="1"/>
    <col min="5" max="5" width="16.375" style="37" customWidth="1"/>
    <col min="6" max="6" width="13.875" style="14" customWidth="1"/>
    <col min="7" max="16384" width="9.00390625" style="4" customWidth="1"/>
  </cols>
  <sheetData>
    <row r="1" ht="14.25">
      <c r="A1" s="65" t="s">
        <v>280</v>
      </c>
    </row>
    <row r="2" spans="1:6" ht="27.75" customHeight="1">
      <c r="A2" s="74" t="s">
        <v>212</v>
      </c>
      <c r="B2" s="74"/>
      <c r="C2" s="74"/>
      <c r="D2" s="74"/>
      <c r="E2" s="74"/>
      <c r="F2" s="74"/>
    </row>
    <row r="3" spans="1:6" ht="14.25" customHeight="1">
      <c r="A3" s="75" t="s">
        <v>250</v>
      </c>
      <c r="B3" s="75"/>
      <c r="C3" s="75"/>
      <c r="D3" s="75"/>
      <c r="E3" s="75"/>
      <c r="F3" s="75"/>
    </row>
    <row r="4" spans="1:6" ht="28.5" customHeight="1">
      <c r="A4" s="76" t="s">
        <v>24</v>
      </c>
      <c r="B4" s="76"/>
      <c r="C4" s="76"/>
      <c r="D4" s="76" t="s">
        <v>25</v>
      </c>
      <c r="E4" s="76"/>
      <c r="F4" s="76"/>
    </row>
    <row r="5" spans="1:6" ht="28.5" customHeight="1">
      <c r="A5" s="5" t="s">
        <v>26</v>
      </c>
      <c r="B5" s="38" t="s">
        <v>211</v>
      </c>
      <c r="C5" s="38" t="s">
        <v>224</v>
      </c>
      <c r="D5" s="5" t="s">
        <v>281</v>
      </c>
      <c r="E5" s="35" t="s">
        <v>211</v>
      </c>
      <c r="F5" s="38" t="s">
        <v>224</v>
      </c>
    </row>
    <row r="6" spans="1:6" ht="28.5" customHeight="1">
      <c r="A6" s="6" t="s">
        <v>27</v>
      </c>
      <c r="B6" s="13">
        <v>1583</v>
      </c>
      <c r="C6" s="13">
        <v>2500</v>
      </c>
      <c r="D6" s="6" t="s">
        <v>243</v>
      </c>
      <c r="E6" s="35"/>
      <c r="F6" s="13"/>
    </row>
    <row r="7" spans="1:6" ht="28.5" customHeight="1">
      <c r="A7" s="6" t="s">
        <v>28</v>
      </c>
      <c r="B7" s="13">
        <v>66.41</v>
      </c>
      <c r="C7" s="13">
        <v>50</v>
      </c>
      <c r="D7" s="6" t="s">
        <v>29</v>
      </c>
      <c r="E7" s="13">
        <v>560</v>
      </c>
      <c r="F7" s="13">
        <v>1758</v>
      </c>
    </row>
    <row r="8" spans="1:6" ht="28.5" customHeight="1">
      <c r="A8" s="6" t="s">
        <v>30</v>
      </c>
      <c r="B8" s="13"/>
      <c r="C8" s="13"/>
      <c r="D8" s="6" t="s">
        <v>31</v>
      </c>
      <c r="E8" s="13"/>
      <c r="F8" s="13"/>
    </row>
    <row r="9" spans="1:6" ht="28.5" customHeight="1">
      <c r="A9" s="6" t="s">
        <v>32</v>
      </c>
      <c r="B9" s="35">
        <v>17.27</v>
      </c>
      <c r="C9" s="13"/>
      <c r="D9" s="6" t="s">
        <v>33</v>
      </c>
      <c r="E9" s="13"/>
      <c r="F9" s="13"/>
    </row>
    <row r="10" spans="1:6" ht="28.5" customHeight="1">
      <c r="A10" s="6" t="s">
        <v>34</v>
      </c>
      <c r="B10" s="35"/>
      <c r="C10" s="13"/>
      <c r="D10" s="6" t="s">
        <v>35</v>
      </c>
      <c r="E10" s="13">
        <v>500</v>
      </c>
      <c r="F10" s="13">
        <v>765</v>
      </c>
    </row>
    <row r="11" spans="1:6" s="8" customFormat="1" ht="28.5" customHeight="1">
      <c r="A11" s="7" t="s">
        <v>36</v>
      </c>
      <c r="B11" s="36">
        <f>SUM(B6:B10)</f>
        <v>1666.68</v>
      </c>
      <c r="C11" s="25">
        <f>SUM(C6:C10)</f>
        <v>2550</v>
      </c>
      <c r="D11" s="6" t="s">
        <v>39</v>
      </c>
      <c r="E11" s="35"/>
      <c r="F11" s="13"/>
    </row>
    <row r="12" spans="1:6" ht="28.5" customHeight="1">
      <c r="A12" s="6" t="s">
        <v>38</v>
      </c>
      <c r="B12" s="35"/>
      <c r="C12" s="13"/>
      <c r="D12" s="6" t="s">
        <v>41</v>
      </c>
      <c r="E12" s="13">
        <v>333</v>
      </c>
      <c r="F12" s="13">
        <v>510</v>
      </c>
    </row>
    <row r="13" spans="1:6" ht="28.5" customHeight="1">
      <c r="A13" s="6" t="s">
        <v>40</v>
      </c>
      <c r="B13" s="13">
        <v>209</v>
      </c>
      <c r="C13" s="13">
        <v>483</v>
      </c>
      <c r="D13" s="7" t="s">
        <v>37</v>
      </c>
      <c r="E13" s="50">
        <v>1393</v>
      </c>
      <c r="F13" s="50">
        <f>SUM(F6:F12)</f>
        <v>3033</v>
      </c>
    </row>
    <row r="14" spans="1:6" ht="28.5" customHeight="1">
      <c r="A14" s="6"/>
      <c r="B14" s="35"/>
      <c r="C14" s="13"/>
      <c r="D14" s="6" t="s">
        <v>42</v>
      </c>
      <c r="E14" s="13">
        <v>483</v>
      </c>
      <c r="F14" s="13"/>
    </row>
    <row r="15" spans="1:6" ht="28.5" customHeight="1">
      <c r="A15" s="7" t="s">
        <v>43</v>
      </c>
      <c r="B15" s="36">
        <f>SUM(B11:B13)</f>
        <v>1875.68</v>
      </c>
      <c r="C15" s="25">
        <f>SUM(C11:C13)</f>
        <v>3033</v>
      </c>
      <c r="D15" s="7" t="s">
        <v>44</v>
      </c>
      <c r="E15" s="36">
        <f>SUM(E13:E14)</f>
        <v>1876</v>
      </c>
      <c r="F15" s="25">
        <f>SUM(F13:F14)</f>
        <v>3033</v>
      </c>
    </row>
    <row r="16" spans="1:8" s="8" customFormat="1" ht="28.5" customHeight="1">
      <c r="A16" s="6" t="s">
        <v>231</v>
      </c>
      <c r="B16" s="6"/>
      <c r="C16" s="6"/>
      <c r="D16" s="6"/>
      <c r="E16" s="6"/>
      <c r="F16" s="6"/>
      <c r="H16" s="9"/>
    </row>
    <row r="17" ht="28.5" customHeight="1"/>
  </sheetData>
  <sheetProtection/>
  <mergeCells count="4">
    <mergeCell ref="A2:F2"/>
    <mergeCell ref="A3:F3"/>
    <mergeCell ref="A4:C4"/>
    <mergeCell ref="D4:F4"/>
  </mergeCells>
  <printOptions/>
  <pageMargins left="0.9448818897637796" right="0.9448818897637796" top="0.7874015748031497" bottom="0.7874015748031497" header="0.5118110236220472" footer="0.7086614173228347"/>
  <pageSetup horizontalDpi="300" verticalDpi="300" orientation="landscape" paperSize="9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8"/>
  <sheetViews>
    <sheetView zoomScalePageLayoutView="0" workbookViewId="0" topLeftCell="A1">
      <selection activeCell="A3" sqref="A3:E3"/>
    </sheetView>
  </sheetViews>
  <sheetFormatPr defaultColWidth="9.00390625" defaultRowHeight="14.25"/>
  <cols>
    <col min="1" max="1" width="10.875" style="4" customWidth="1"/>
    <col min="2" max="2" width="39.375" style="4" customWidth="1"/>
    <col min="3" max="3" width="15.375" style="16" customWidth="1"/>
    <col min="4" max="4" width="13.75390625" style="16" customWidth="1"/>
    <col min="5" max="5" width="18.50390625" style="17" customWidth="1"/>
    <col min="6" max="16384" width="9.00390625" style="4" customWidth="1"/>
  </cols>
  <sheetData>
    <row r="1" ht="18.75">
      <c r="A1" s="66" t="s">
        <v>257</v>
      </c>
    </row>
    <row r="2" spans="1:5" ht="23.25" customHeight="1">
      <c r="A2" s="77" t="s">
        <v>213</v>
      </c>
      <c r="B2" s="77"/>
      <c r="C2" s="77"/>
      <c r="D2" s="77"/>
      <c r="E2" s="77"/>
    </row>
    <row r="3" spans="1:5" ht="21.75" customHeight="1">
      <c r="A3" s="78" t="s">
        <v>250</v>
      </c>
      <c r="B3" s="79"/>
      <c r="C3" s="79"/>
      <c r="D3" s="79"/>
      <c r="E3" s="80"/>
    </row>
    <row r="4" spans="1:5" ht="18" customHeight="1">
      <c r="A4" s="10" t="s">
        <v>45</v>
      </c>
      <c r="B4" s="10" t="s">
        <v>46</v>
      </c>
      <c r="C4" s="15" t="s">
        <v>211</v>
      </c>
      <c r="D4" s="39" t="s">
        <v>282</v>
      </c>
      <c r="E4" s="47" t="s">
        <v>249</v>
      </c>
    </row>
    <row r="5" spans="1:5" ht="13.5" customHeight="1">
      <c r="A5" s="6" t="s">
        <v>47</v>
      </c>
      <c r="B5" s="7" t="s">
        <v>27</v>
      </c>
      <c r="C5" s="26">
        <f>SUM(C7:C36)</f>
        <v>1583.26</v>
      </c>
      <c r="D5" s="26">
        <f>SUM(D7:D36)</f>
        <v>2500</v>
      </c>
      <c r="E5" s="27">
        <f>D5/C5-1</f>
        <v>0.5790205020021979</v>
      </c>
    </row>
    <row r="6" spans="1:5" ht="13.5" customHeight="1">
      <c r="A6" s="41">
        <v>103060103</v>
      </c>
      <c r="B6" s="6" t="s">
        <v>245</v>
      </c>
      <c r="C6" s="26"/>
      <c r="D6" s="26"/>
      <c r="E6" s="27"/>
    </row>
    <row r="7" spans="1:5" ht="13.5" customHeight="1">
      <c r="A7" s="6" t="s">
        <v>48</v>
      </c>
      <c r="B7" s="6" t="s">
        <v>49</v>
      </c>
      <c r="C7" s="15"/>
      <c r="D7" s="15"/>
      <c r="E7" s="27"/>
    </row>
    <row r="8" spans="1:5" ht="13.5" customHeight="1">
      <c r="A8" s="6" t="s">
        <v>50</v>
      </c>
      <c r="B8" s="6" t="s">
        <v>51</v>
      </c>
      <c r="C8" s="15"/>
      <c r="D8" s="15"/>
      <c r="E8" s="27"/>
    </row>
    <row r="9" spans="1:5" ht="13.5" customHeight="1">
      <c r="A9" s="6" t="s">
        <v>52</v>
      </c>
      <c r="B9" s="6" t="s">
        <v>206</v>
      </c>
      <c r="C9" s="15"/>
      <c r="D9" s="15"/>
      <c r="E9" s="27"/>
    </row>
    <row r="10" spans="1:5" ht="13.5" customHeight="1">
      <c r="A10" s="6" t="s">
        <v>53</v>
      </c>
      <c r="B10" s="6" t="s">
        <v>54</v>
      </c>
      <c r="C10" s="15"/>
      <c r="D10" s="15"/>
      <c r="E10" s="27"/>
    </row>
    <row r="11" spans="1:5" ht="13.5" customHeight="1">
      <c r="A11" s="6" t="s">
        <v>55</v>
      </c>
      <c r="B11" s="6" t="s">
        <v>56</v>
      </c>
      <c r="C11" s="15"/>
      <c r="D11" s="15"/>
      <c r="E11" s="27"/>
    </row>
    <row r="12" spans="1:5" ht="13.5" customHeight="1">
      <c r="A12" s="6" t="s">
        <v>57</v>
      </c>
      <c r="B12" s="6" t="s">
        <v>58</v>
      </c>
      <c r="C12" s="15"/>
      <c r="D12" s="15"/>
      <c r="E12" s="27"/>
    </row>
    <row r="13" spans="1:5" ht="13.5" customHeight="1">
      <c r="A13" s="6" t="s">
        <v>59</v>
      </c>
      <c r="B13" s="6" t="s">
        <v>60</v>
      </c>
      <c r="C13" s="15"/>
      <c r="D13" s="15"/>
      <c r="E13" s="27"/>
    </row>
    <row r="14" spans="1:5" ht="13.5" customHeight="1">
      <c r="A14" s="6" t="s">
        <v>61</v>
      </c>
      <c r="B14" s="6" t="s">
        <v>62</v>
      </c>
      <c r="C14" s="15"/>
      <c r="D14" s="15"/>
      <c r="E14" s="27"/>
    </row>
    <row r="15" spans="1:5" ht="13.5" customHeight="1">
      <c r="A15" s="6" t="s">
        <v>63</v>
      </c>
      <c r="B15" s="6" t="s">
        <v>64</v>
      </c>
      <c r="C15" s="15"/>
      <c r="D15" s="15"/>
      <c r="E15" s="27"/>
    </row>
    <row r="16" spans="1:5" ht="13.5" customHeight="1">
      <c r="A16" s="6" t="s">
        <v>65</v>
      </c>
      <c r="B16" s="6" t="s">
        <v>66</v>
      </c>
      <c r="C16" s="15"/>
      <c r="D16" s="15"/>
      <c r="E16" s="27"/>
    </row>
    <row r="17" spans="1:5" ht="13.5" customHeight="1">
      <c r="A17" s="6" t="s">
        <v>67</v>
      </c>
      <c r="B17" s="6" t="s">
        <v>68</v>
      </c>
      <c r="C17" s="15">
        <v>504.96</v>
      </c>
      <c r="D17" s="15"/>
      <c r="E17" s="42"/>
    </row>
    <row r="18" spans="1:5" ht="13.5" customHeight="1">
      <c r="A18" s="6" t="s">
        <v>69</v>
      </c>
      <c r="B18" s="6" t="s">
        <v>70</v>
      </c>
      <c r="C18" s="15"/>
      <c r="D18" s="15"/>
      <c r="E18" s="24"/>
    </row>
    <row r="19" spans="1:5" ht="13.5" customHeight="1">
      <c r="A19" s="6" t="s">
        <v>71</v>
      </c>
      <c r="B19" s="6" t="s">
        <v>72</v>
      </c>
      <c r="C19" s="15">
        <v>10.6</v>
      </c>
      <c r="D19" s="15"/>
      <c r="E19" s="42"/>
    </row>
    <row r="20" spans="1:5" ht="13.5" customHeight="1">
      <c r="A20" s="6" t="s">
        <v>73</v>
      </c>
      <c r="B20" s="6" t="s">
        <v>74</v>
      </c>
      <c r="C20" s="15">
        <v>6</v>
      </c>
      <c r="D20" s="15"/>
      <c r="E20" s="42"/>
    </row>
    <row r="21" spans="1:5" ht="13.5" customHeight="1">
      <c r="A21" s="6" t="s">
        <v>75</v>
      </c>
      <c r="B21" s="6" t="s">
        <v>76</v>
      </c>
      <c r="C21" s="15"/>
      <c r="D21" s="15"/>
      <c r="E21" s="24"/>
    </row>
    <row r="22" spans="1:5" ht="13.5" customHeight="1">
      <c r="A22" s="6" t="s">
        <v>77</v>
      </c>
      <c r="B22" s="6" t="s">
        <v>78</v>
      </c>
      <c r="C22" s="15"/>
      <c r="D22" s="15"/>
      <c r="E22" s="24"/>
    </row>
    <row r="23" spans="1:5" ht="13.5" customHeight="1">
      <c r="A23" s="6" t="s">
        <v>79</v>
      </c>
      <c r="B23" s="6" t="s">
        <v>80</v>
      </c>
      <c r="C23" s="15"/>
      <c r="D23" s="15"/>
      <c r="E23" s="27"/>
    </row>
    <row r="24" spans="1:5" ht="13.5" customHeight="1">
      <c r="A24" s="6" t="s">
        <v>81</v>
      </c>
      <c r="B24" s="6" t="s">
        <v>82</v>
      </c>
      <c r="C24" s="15"/>
      <c r="D24" s="15"/>
      <c r="E24" s="27"/>
    </row>
    <row r="25" spans="1:5" ht="13.5" customHeight="1">
      <c r="A25" s="6" t="s">
        <v>83</v>
      </c>
      <c r="B25" s="6" t="s">
        <v>84</v>
      </c>
      <c r="C25" s="15"/>
      <c r="D25" s="15"/>
      <c r="E25" s="27"/>
    </row>
    <row r="26" spans="1:5" ht="13.5" customHeight="1">
      <c r="A26" s="6" t="s">
        <v>85</v>
      </c>
      <c r="B26" s="6" t="s">
        <v>86</v>
      </c>
      <c r="C26" s="15"/>
      <c r="D26" s="15"/>
      <c r="E26" s="27"/>
    </row>
    <row r="27" spans="1:5" ht="13.5" customHeight="1">
      <c r="A27" s="6" t="s">
        <v>87</v>
      </c>
      <c r="B27" s="6" t="s">
        <v>88</v>
      </c>
      <c r="C27" s="15"/>
      <c r="D27" s="15"/>
      <c r="E27" s="27"/>
    </row>
    <row r="28" spans="1:5" ht="13.5" customHeight="1">
      <c r="A28" s="6" t="s">
        <v>89</v>
      </c>
      <c r="B28" s="6" t="s">
        <v>90</v>
      </c>
      <c r="C28" s="15"/>
      <c r="D28" s="15"/>
      <c r="E28" s="27"/>
    </row>
    <row r="29" spans="1:5" ht="13.5" customHeight="1">
      <c r="A29" s="6" t="s">
        <v>91</v>
      </c>
      <c r="B29" s="6" t="s">
        <v>92</v>
      </c>
      <c r="C29" s="15"/>
      <c r="D29" s="15"/>
      <c r="E29" s="27"/>
    </row>
    <row r="30" spans="1:5" ht="13.5" customHeight="1">
      <c r="A30" s="6" t="s">
        <v>93</v>
      </c>
      <c r="B30" s="6" t="s">
        <v>94</v>
      </c>
      <c r="C30" s="15"/>
      <c r="D30" s="15"/>
      <c r="E30" s="27"/>
    </row>
    <row r="31" spans="1:5" ht="13.5" customHeight="1">
      <c r="A31" s="6" t="s">
        <v>95</v>
      </c>
      <c r="B31" s="6" t="s">
        <v>96</v>
      </c>
      <c r="C31" s="15"/>
      <c r="D31" s="15"/>
      <c r="E31" s="27"/>
    </row>
    <row r="32" spans="1:5" ht="13.5" customHeight="1">
      <c r="A32" s="6" t="s">
        <v>97</v>
      </c>
      <c r="B32" s="6" t="s">
        <v>98</v>
      </c>
      <c r="C32" s="15">
        <v>0.7</v>
      </c>
      <c r="D32" s="15"/>
      <c r="E32" s="27"/>
    </row>
    <row r="33" spans="1:5" ht="13.5" customHeight="1">
      <c r="A33" s="6" t="s">
        <v>99</v>
      </c>
      <c r="B33" s="6" t="s">
        <v>100</v>
      </c>
      <c r="C33" s="15"/>
      <c r="D33" s="15"/>
      <c r="E33" s="24"/>
    </row>
    <row r="34" spans="1:5" ht="13.5" customHeight="1">
      <c r="A34" s="6" t="s">
        <v>101</v>
      </c>
      <c r="B34" s="6" t="s">
        <v>102</v>
      </c>
      <c r="C34" s="15"/>
      <c r="D34" s="15"/>
      <c r="E34" s="24"/>
    </row>
    <row r="35" spans="1:5" ht="13.5" customHeight="1">
      <c r="A35" s="6" t="s">
        <v>103</v>
      </c>
      <c r="B35" s="6" t="s">
        <v>104</v>
      </c>
      <c r="C35" s="15"/>
      <c r="D35" s="15"/>
      <c r="E35" s="24"/>
    </row>
    <row r="36" spans="1:5" ht="13.5" customHeight="1">
      <c r="A36" s="6" t="s">
        <v>105</v>
      </c>
      <c r="B36" s="6" t="s">
        <v>106</v>
      </c>
      <c r="C36" s="15">
        <v>1061</v>
      </c>
      <c r="D36" s="15">
        <v>2500</v>
      </c>
      <c r="E36" s="27">
        <f>D36/C36-1</f>
        <v>1.3562676720075402</v>
      </c>
    </row>
    <row r="37" spans="1:5" ht="13.5" customHeight="1">
      <c r="A37" s="6" t="s">
        <v>107</v>
      </c>
      <c r="B37" s="7" t="s">
        <v>28</v>
      </c>
      <c r="C37" s="26">
        <f>SUM(C38:C41)</f>
        <v>66.41</v>
      </c>
      <c r="D37" s="26">
        <f>SUM(D38:D41)</f>
        <v>50</v>
      </c>
      <c r="E37" s="27">
        <f>D37/C37-1</f>
        <v>-0.2471013401596145</v>
      </c>
    </row>
    <row r="38" spans="1:5" ht="13.5" customHeight="1">
      <c r="A38" s="6" t="s">
        <v>108</v>
      </c>
      <c r="B38" s="6" t="s">
        <v>109</v>
      </c>
      <c r="C38" s="15"/>
      <c r="D38" s="15"/>
      <c r="E38" s="27"/>
    </row>
    <row r="39" spans="1:5" ht="13.5" customHeight="1">
      <c r="A39" s="6" t="s">
        <v>110</v>
      </c>
      <c r="B39" s="6" t="s">
        <v>111</v>
      </c>
      <c r="C39" s="15">
        <v>66.41</v>
      </c>
      <c r="D39" s="15">
        <v>50</v>
      </c>
      <c r="E39" s="27">
        <f>D39/C39-1</f>
        <v>-0.2471013401596145</v>
      </c>
    </row>
    <row r="40" spans="1:5" ht="13.5" customHeight="1">
      <c r="A40" s="6" t="s">
        <v>112</v>
      </c>
      <c r="B40" s="6" t="s">
        <v>113</v>
      </c>
      <c r="C40" s="15"/>
      <c r="D40" s="15"/>
      <c r="E40" s="27"/>
    </row>
    <row r="41" spans="1:5" ht="13.5" customHeight="1">
      <c r="A41" s="6" t="s">
        <v>114</v>
      </c>
      <c r="B41" s="6" t="s">
        <v>115</v>
      </c>
      <c r="C41" s="15"/>
      <c r="D41" s="15"/>
      <c r="E41" s="27"/>
    </row>
    <row r="42" spans="1:5" ht="13.5" customHeight="1">
      <c r="A42" s="6" t="s">
        <v>116</v>
      </c>
      <c r="B42" s="7" t="s">
        <v>30</v>
      </c>
      <c r="C42" s="26"/>
      <c r="D42" s="26"/>
      <c r="E42" s="42"/>
    </row>
    <row r="43" spans="1:5" ht="13.5" customHeight="1">
      <c r="A43" s="41">
        <v>103060301</v>
      </c>
      <c r="B43" s="6" t="s">
        <v>246</v>
      </c>
      <c r="C43" s="26"/>
      <c r="D43" s="26"/>
      <c r="E43" s="27"/>
    </row>
    <row r="44" spans="1:5" ht="13.5" customHeight="1">
      <c r="A44" s="6" t="s">
        <v>117</v>
      </c>
      <c r="B44" s="6" t="s">
        <v>118</v>
      </c>
      <c r="C44" s="15"/>
      <c r="D44" s="15"/>
      <c r="E44" s="27"/>
    </row>
    <row r="45" spans="1:5" ht="13.5" customHeight="1">
      <c r="A45" s="6" t="s">
        <v>119</v>
      </c>
      <c r="B45" s="6" t="s">
        <v>120</v>
      </c>
      <c r="C45" s="15"/>
      <c r="D45" s="15"/>
      <c r="E45" s="27"/>
    </row>
    <row r="46" spans="1:5" ht="13.5" customHeight="1">
      <c r="A46" s="6" t="s">
        <v>121</v>
      </c>
      <c r="B46" s="6" t="s">
        <v>122</v>
      </c>
      <c r="C46" s="15"/>
      <c r="D46" s="15"/>
      <c r="E46" s="27"/>
    </row>
    <row r="47" spans="1:5" ht="13.5" customHeight="1">
      <c r="A47" s="6" t="s">
        <v>123</v>
      </c>
      <c r="B47" s="6" t="s">
        <v>124</v>
      </c>
      <c r="C47" s="15"/>
      <c r="D47" s="15"/>
      <c r="E47" s="27"/>
    </row>
    <row r="48" spans="1:5" ht="13.5" customHeight="1">
      <c r="A48" s="6" t="s">
        <v>125</v>
      </c>
      <c r="B48" s="7" t="s">
        <v>32</v>
      </c>
      <c r="C48" s="26">
        <v>17</v>
      </c>
      <c r="D48" s="26"/>
      <c r="E48" s="42"/>
    </row>
    <row r="49" spans="1:5" ht="13.5" customHeight="1">
      <c r="A49" s="6" t="s">
        <v>126</v>
      </c>
      <c r="B49" s="6" t="s">
        <v>127</v>
      </c>
      <c r="C49" s="15"/>
      <c r="D49" s="15"/>
      <c r="E49" s="27"/>
    </row>
    <row r="50" spans="1:5" ht="13.5" customHeight="1">
      <c r="A50" s="6" t="s">
        <v>128</v>
      </c>
      <c r="B50" s="6" t="s">
        <v>129</v>
      </c>
      <c r="C50" s="15">
        <v>17.27</v>
      </c>
      <c r="D50" s="15"/>
      <c r="E50" s="42"/>
    </row>
    <row r="51" spans="1:5" ht="13.5" customHeight="1">
      <c r="A51" s="6" t="s">
        <v>130</v>
      </c>
      <c r="B51" s="6" t="s">
        <v>131</v>
      </c>
      <c r="C51" s="15"/>
      <c r="D51" s="15"/>
      <c r="E51" s="27"/>
    </row>
    <row r="52" spans="1:5" ht="13.5" customHeight="1">
      <c r="A52" s="6" t="s">
        <v>132</v>
      </c>
      <c r="B52" s="7" t="s">
        <v>34</v>
      </c>
      <c r="C52" s="26"/>
      <c r="D52" s="26"/>
      <c r="E52" s="42"/>
    </row>
    <row r="53" spans="1:5" ht="13.5" customHeight="1">
      <c r="A53" s="6"/>
      <c r="B53" s="11" t="s">
        <v>36</v>
      </c>
      <c r="C53" s="26">
        <f>C5+C37+C42+C48+C52</f>
        <v>1666.67</v>
      </c>
      <c r="D53" s="26">
        <f>D5+D37+D42+D48+D52</f>
        <v>2550</v>
      </c>
      <c r="E53" s="27">
        <f>D53/C53-1</f>
        <v>0.52999694000612</v>
      </c>
    </row>
    <row r="54" spans="1:5" ht="13.5" customHeight="1">
      <c r="A54" s="6" t="s">
        <v>133</v>
      </c>
      <c r="B54" s="7" t="s">
        <v>38</v>
      </c>
      <c r="C54" s="26"/>
      <c r="D54" s="26"/>
      <c r="E54" s="27"/>
    </row>
    <row r="55" spans="1:5" ht="13.5" customHeight="1">
      <c r="A55" s="6" t="s">
        <v>134</v>
      </c>
      <c r="B55" s="6" t="s">
        <v>135</v>
      </c>
      <c r="C55" s="15"/>
      <c r="D55" s="15"/>
      <c r="E55" s="27"/>
    </row>
    <row r="56" spans="1:5" ht="13.5" customHeight="1">
      <c r="A56" s="6"/>
      <c r="B56" s="7" t="s">
        <v>40</v>
      </c>
      <c r="C56" s="15">
        <v>209</v>
      </c>
      <c r="D56" s="15">
        <v>483</v>
      </c>
      <c r="E56" s="27">
        <f>D56/C56-1</f>
        <v>1.3110047846889952</v>
      </c>
    </row>
    <row r="57" spans="1:5" ht="13.5" customHeight="1">
      <c r="A57" s="6"/>
      <c r="B57" s="11" t="s">
        <v>43</v>
      </c>
      <c r="C57" s="26">
        <f>C53+C54+C56</f>
        <v>1875.67</v>
      </c>
      <c r="D57" s="26">
        <f>D53+D54+D56</f>
        <v>3033</v>
      </c>
      <c r="E57" s="27">
        <f>D57/C57-1</f>
        <v>0.6170221840728913</v>
      </c>
    </row>
    <row r="58" spans="1:5" ht="22.5" customHeight="1">
      <c r="A58" s="81" t="s">
        <v>244</v>
      </c>
      <c r="B58" s="81"/>
      <c r="C58" s="81"/>
      <c r="D58" s="81"/>
      <c r="E58" s="81"/>
    </row>
  </sheetData>
  <sheetProtection/>
  <mergeCells count="3">
    <mergeCell ref="A2:E2"/>
    <mergeCell ref="A3:E3"/>
    <mergeCell ref="A58:E58"/>
  </mergeCells>
  <printOptions/>
  <pageMargins left="0.7480314960629921" right="0.7480314960629921" top="0.8267716535433072" bottom="0.984251968503937" header="0.4724409448818898" footer="0.7086614173228347"/>
  <pageSetup fitToWidth="0" horizontalDpi="600" verticalDpi="600" orientation="portrait" paperSize="9" scale="80" r:id="rId1"/>
  <headerFooter alignWithMargins="0">
    <oddFooter>&amp;C&amp;17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2">
      <selection activeCell="B6" sqref="B6"/>
    </sheetView>
  </sheetViews>
  <sheetFormatPr defaultColWidth="9.00390625" defaultRowHeight="14.25"/>
  <cols>
    <col min="1" max="1" width="38.25390625" style="0" customWidth="1"/>
    <col min="2" max="2" width="21.125" style="19" customWidth="1"/>
    <col min="3" max="3" width="20.50390625" style="0" customWidth="1"/>
  </cols>
  <sheetData>
    <row r="1" ht="17.25" customHeight="1">
      <c r="A1" s="67" t="s">
        <v>256</v>
      </c>
    </row>
    <row r="2" spans="1:3" ht="28.5" customHeight="1">
      <c r="A2" s="82" t="s">
        <v>225</v>
      </c>
      <c r="B2" s="82"/>
      <c r="C2" s="82"/>
    </row>
    <row r="3" spans="1:3" ht="19.5" customHeight="1">
      <c r="A3" s="12"/>
      <c r="B3" s="23"/>
      <c r="C3" s="68" t="s">
        <v>251</v>
      </c>
    </row>
    <row r="4" spans="1:3" ht="16.5" customHeight="1">
      <c r="A4" s="31" t="s">
        <v>207</v>
      </c>
      <c r="B4" s="32" t="s">
        <v>211</v>
      </c>
      <c r="C4" s="31" t="s">
        <v>224</v>
      </c>
    </row>
    <row r="5" spans="1:3" ht="16.5" customHeight="1">
      <c r="A5" s="40" t="s">
        <v>242</v>
      </c>
      <c r="B5" s="32"/>
      <c r="C5" s="31">
        <v>1050</v>
      </c>
    </row>
    <row r="6" spans="1:3" ht="16.5" customHeight="1">
      <c r="A6" s="40" t="s">
        <v>214</v>
      </c>
      <c r="B6" s="32">
        <v>504.96297059999995</v>
      </c>
      <c r="C6" s="31">
        <v>459</v>
      </c>
    </row>
    <row r="7" spans="1:3" ht="16.5" customHeight="1">
      <c r="A7" s="40" t="s">
        <v>0</v>
      </c>
      <c r="B7" s="32">
        <v>204.66144329999997</v>
      </c>
      <c r="C7" s="31">
        <v>216</v>
      </c>
    </row>
    <row r="8" spans="1:3" ht="16.5" customHeight="1">
      <c r="A8" s="40" t="s">
        <v>215</v>
      </c>
      <c r="B8" s="32">
        <v>131.38370700000002</v>
      </c>
      <c r="C8" s="31">
        <v>140</v>
      </c>
    </row>
    <row r="9" spans="1:3" ht="16.5" customHeight="1">
      <c r="A9" s="40" t="s">
        <v>9</v>
      </c>
      <c r="B9" s="32">
        <v>126.56106899999997</v>
      </c>
      <c r="C9" s="31">
        <v>140</v>
      </c>
    </row>
    <row r="10" spans="1:3" ht="16.5" customHeight="1">
      <c r="A10" s="40" t="s">
        <v>14</v>
      </c>
      <c r="B10" s="32">
        <v>77.0486427</v>
      </c>
      <c r="C10" s="31">
        <v>96</v>
      </c>
    </row>
    <row r="11" spans="1:3" ht="16.5" customHeight="1">
      <c r="A11" s="40" t="s">
        <v>216</v>
      </c>
      <c r="B11" s="32">
        <v>58.90458100000001</v>
      </c>
      <c r="C11" s="31">
        <v>60</v>
      </c>
    </row>
    <row r="12" spans="1:3" ht="16.5" customHeight="1">
      <c r="A12" s="40" t="s">
        <v>3</v>
      </c>
      <c r="B12" s="32">
        <v>50.9578131</v>
      </c>
      <c r="C12" s="31">
        <v>36</v>
      </c>
    </row>
    <row r="13" spans="1:3" ht="16.5" customHeight="1">
      <c r="A13" s="40" t="s">
        <v>2</v>
      </c>
      <c r="B13" s="32">
        <v>48.575703000000004</v>
      </c>
      <c r="C13" s="31">
        <v>50</v>
      </c>
    </row>
    <row r="14" spans="1:3" ht="16.5" customHeight="1">
      <c r="A14" s="40" t="s">
        <v>11</v>
      </c>
      <c r="B14" s="32">
        <v>45.802428000000006</v>
      </c>
      <c r="C14" s="31">
        <v>41</v>
      </c>
    </row>
    <row r="15" spans="1:3" ht="16.5" customHeight="1">
      <c r="A15" s="40" t="s">
        <v>8</v>
      </c>
      <c r="B15" s="32">
        <v>42.718058639999995</v>
      </c>
      <c r="C15" s="31">
        <v>40</v>
      </c>
    </row>
    <row r="16" spans="1:3" ht="16.5" customHeight="1">
      <c r="A16" s="40" t="s">
        <v>4</v>
      </c>
      <c r="B16" s="32">
        <v>41.5350123</v>
      </c>
      <c r="C16" s="31">
        <v>30</v>
      </c>
    </row>
    <row r="17" spans="1:3" ht="16.5" customHeight="1">
      <c r="A17" s="40" t="s">
        <v>16</v>
      </c>
      <c r="B17" s="32">
        <v>38.95075134</v>
      </c>
      <c r="C17" s="31">
        <v>30</v>
      </c>
    </row>
    <row r="18" spans="1:3" ht="16.5" customHeight="1">
      <c r="A18" s="40" t="s">
        <v>7</v>
      </c>
      <c r="B18" s="32">
        <v>24.11239569</v>
      </c>
      <c r="C18" s="31">
        <v>20</v>
      </c>
    </row>
    <row r="19" spans="1:3" ht="16.5" customHeight="1">
      <c r="A19" s="40" t="s">
        <v>5</v>
      </c>
      <c r="B19" s="32">
        <v>21.633207000000002</v>
      </c>
      <c r="C19" s="31">
        <v>20</v>
      </c>
    </row>
    <row r="20" spans="1:3" ht="16.5" customHeight="1">
      <c r="A20" s="40" t="s">
        <v>12</v>
      </c>
      <c r="B20" s="32">
        <v>14.286470700000002</v>
      </c>
      <c r="C20" s="31">
        <v>10</v>
      </c>
    </row>
    <row r="21" spans="1:3" ht="16.5" customHeight="1">
      <c r="A21" s="40" t="s">
        <v>10</v>
      </c>
      <c r="B21" s="32">
        <v>11.311819</v>
      </c>
      <c r="C21" s="31">
        <v>10</v>
      </c>
    </row>
    <row r="22" spans="1:3" ht="16.5" customHeight="1">
      <c r="A22" s="40" t="s">
        <v>6</v>
      </c>
      <c r="B22" s="32">
        <v>10.610496599999982</v>
      </c>
      <c r="C22" s="31">
        <v>10</v>
      </c>
    </row>
    <row r="23" spans="1:4" ht="16.5" customHeight="1">
      <c r="A23" s="28" t="s">
        <v>217</v>
      </c>
      <c r="B23" s="18">
        <v>9.398886</v>
      </c>
      <c r="C23" s="1">
        <v>7</v>
      </c>
      <c r="D23" s="2"/>
    </row>
    <row r="24" spans="1:3" ht="16.5" customHeight="1">
      <c r="A24" s="29" t="s">
        <v>218</v>
      </c>
      <c r="B24" s="18">
        <v>7.644703999999999</v>
      </c>
      <c r="C24" s="1">
        <v>7</v>
      </c>
    </row>
    <row r="25" spans="1:3" ht="16.5" customHeight="1">
      <c r="A25" s="28" t="s">
        <v>15</v>
      </c>
      <c r="B25" s="18">
        <v>6.860214</v>
      </c>
      <c r="C25" s="1">
        <v>6</v>
      </c>
    </row>
    <row r="26" spans="1:3" ht="16.5" customHeight="1">
      <c r="A26" s="28" t="s">
        <v>19</v>
      </c>
      <c r="B26" s="18">
        <v>6.741264299999999</v>
      </c>
      <c r="C26" s="1">
        <v>5</v>
      </c>
    </row>
    <row r="27" spans="1:3" ht="16.5" customHeight="1">
      <c r="A27" s="28" t="s">
        <v>17</v>
      </c>
      <c r="B27" s="18">
        <v>4.52365589999987</v>
      </c>
      <c r="C27" s="1">
        <v>5</v>
      </c>
    </row>
    <row r="28" spans="1:3" ht="16.5" customHeight="1">
      <c r="A28" s="28" t="s">
        <v>219</v>
      </c>
      <c r="B28" s="18">
        <v>3.80902</v>
      </c>
      <c r="C28" s="1"/>
    </row>
    <row r="29" spans="1:3" ht="16.5" customHeight="1">
      <c r="A29" s="28" t="s">
        <v>18</v>
      </c>
      <c r="B29" s="18">
        <v>1.479666</v>
      </c>
      <c r="C29" s="3"/>
    </row>
    <row r="30" spans="1:3" ht="16.5" customHeight="1">
      <c r="A30" s="28" t="s">
        <v>13</v>
      </c>
      <c r="B30" s="18">
        <v>0.6976532999999998</v>
      </c>
      <c r="C30" s="3"/>
    </row>
    <row r="31" spans="1:3" ht="16.5" customHeight="1">
      <c r="A31" s="28" t="s">
        <v>1</v>
      </c>
      <c r="B31" s="18">
        <v>0.3249279</v>
      </c>
      <c r="C31" s="1"/>
    </row>
    <row r="32" spans="1:3" ht="16.5" customHeight="1">
      <c r="A32" s="29" t="s">
        <v>220</v>
      </c>
      <c r="B32" s="18">
        <v>0.22044180000000002</v>
      </c>
      <c r="C32" s="1"/>
    </row>
    <row r="33" spans="1:3" ht="16.5" customHeight="1">
      <c r="A33" s="28" t="s">
        <v>20</v>
      </c>
      <c r="B33" s="18">
        <v>8.508705</v>
      </c>
      <c r="C33" s="1">
        <v>6</v>
      </c>
    </row>
    <row r="34" spans="1:3" ht="16.5" customHeight="1">
      <c r="A34" s="29" t="s">
        <v>221</v>
      </c>
      <c r="B34" s="18">
        <v>8.755255</v>
      </c>
      <c r="C34" s="1">
        <v>6</v>
      </c>
    </row>
    <row r="35" spans="1:3" ht="16.5" customHeight="1">
      <c r="A35" s="28" t="s">
        <v>222</v>
      </c>
      <c r="B35" s="18">
        <v>70.371851</v>
      </c>
      <c r="C35" s="1"/>
    </row>
    <row r="36" spans="1:3" ht="16.5" customHeight="1">
      <c r="A36" s="28" t="s">
        <v>223</v>
      </c>
      <c r="B36" s="18">
        <v>17.27</v>
      </c>
      <c r="C36" s="1"/>
    </row>
    <row r="37" spans="1:3" ht="16.5" customHeight="1">
      <c r="A37" s="30" t="s">
        <v>21</v>
      </c>
      <c r="B37" s="18">
        <v>66.41</v>
      </c>
      <c r="C37" s="1">
        <v>50</v>
      </c>
    </row>
    <row r="38" spans="1:3" ht="16.5" customHeight="1">
      <c r="A38" s="43" t="s">
        <v>247</v>
      </c>
      <c r="B38" s="44">
        <f>SUM(B6:B37)</f>
        <v>1667.0328131699998</v>
      </c>
      <c r="C38" s="44">
        <f>SUM(C5:C37)</f>
        <v>2550</v>
      </c>
    </row>
  </sheetData>
  <sheetProtection/>
  <mergeCells count="1">
    <mergeCell ref="A2:C2"/>
  </mergeCells>
  <printOptions/>
  <pageMargins left="0.7086614173228347" right="0.7086614173228347" top="0.9448818897637796" bottom="0.9448818897637796" header="0.7086614173228347" footer="0.7086614173228347"/>
  <pageSetup horizontalDpi="600" verticalDpi="600" orientation="portrait" paperSize="9" r:id="rId1"/>
  <headerFooter alignWithMargins="0">
    <oddFooter>&amp;C5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41"/>
  <sheetViews>
    <sheetView zoomScale="90" zoomScaleNormal="90" zoomScalePageLayoutView="0" workbookViewId="0" topLeftCell="A1">
      <selection activeCell="F21" sqref="F21"/>
    </sheetView>
  </sheetViews>
  <sheetFormatPr defaultColWidth="9.00390625" defaultRowHeight="14.25"/>
  <cols>
    <col min="1" max="1" width="8.375" style="4" customWidth="1"/>
    <col min="2" max="2" width="38.125" style="4" customWidth="1"/>
    <col min="3" max="3" width="8.50390625" style="16" customWidth="1"/>
    <col min="4" max="4" width="11.125" style="16" customWidth="1"/>
    <col min="5" max="5" width="10.625" style="16" customWidth="1"/>
    <col min="6" max="6" width="9.75390625" style="16" customWidth="1"/>
    <col min="7" max="7" width="7.625" style="16" customWidth="1"/>
    <col min="8" max="8" width="10.50390625" style="16" customWidth="1"/>
    <col min="9" max="9" width="9.25390625" style="16" bestFit="1" customWidth="1"/>
    <col min="10" max="10" width="7.75390625" style="16" bestFit="1" customWidth="1"/>
    <col min="11" max="11" width="7.50390625" style="17" bestFit="1" customWidth="1"/>
    <col min="12" max="16384" width="9.00390625" style="4" customWidth="1"/>
  </cols>
  <sheetData>
    <row r="1" ht="14.25">
      <c r="A1" s="69" t="s">
        <v>283</v>
      </c>
    </row>
    <row r="2" spans="1:11" ht="27" customHeight="1">
      <c r="A2" s="84" t="s">
        <v>229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18" customHeight="1">
      <c r="A3" s="87" t="s">
        <v>252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2.75">
      <c r="A4" s="76" t="s">
        <v>45</v>
      </c>
      <c r="B4" s="76" t="s">
        <v>46</v>
      </c>
      <c r="C4" s="88" t="s">
        <v>226</v>
      </c>
      <c r="D4" s="88"/>
      <c r="E4" s="88"/>
      <c r="F4" s="88"/>
      <c r="G4" s="88" t="s">
        <v>228</v>
      </c>
      <c r="H4" s="88"/>
      <c r="I4" s="88"/>
      <c r="J4" s="88"/>
      <c r="K4" s="89" t="s">
        <v>254</v>
      </c>
    </row>
    <row r="5" spans="1:11" ht="12.75">
      <c r="A5" s="76"/>
      <c r="B5" s="76"/>
      <c r="C5" s="15" t="s">
        <v>137</v>
      </c>
      <c r="D5" s="15" t="s">
        <v>138</v>
      </c>
      <c r="E5" s="15" t="s">
        <v>139</v>
      </c>
      <c r="F5" s="15" t="s">
        <v>140</v>
      </c>
      <c r="G5" s="15" t="s">
        <v>137</v>
      </c>
      <c r="H5" s="15" t="s">
        <v>138</v>
      </c>
      <c r="I5" s="15" t="s">
        <v>139</v>
      </c>
      <c r="J5" s="15" t="s">
        <v>140</v>
      </c>
      <c r="K5" s="90"/>
    </row>
    <row r="6" spans="1:11" ht="12.75">
      <c r="A6" s="7" t="s">
        <v>141</v>
      </c>
      <c r="B6" s="7" t="s">
        <v>142</v>
      </c>
      <c r="C6" s="26">
        <f>D6+E6+F6</f>
        <v>1060</v>
      </c>
      <c r="D6" s="26"/>
      <c r="E6" s="26"/>
      <c r="F6" s="26">
        <f>F17+F26+F32</f>
        <v>1060</v>
      </c>
      <c r="G6" s="26">
        <f>H6+I6+J6</f>
        <v>2523</v>
      </c>
      <c r="H6" s="26"/>
      <c r="I6" s="26"/>
      <c r="J6" s="26">
        <f>J17+J26+J32+J7</f>
        <v>2523</v>
      </c>
      <c r="K6" s="27">
        <f>G6/C6-1</f>
        <v>1.380188679245283</v>
      </c>
    </row>
    <row r="7" spans="1:11" ht="12.75">
      <c r="A7" s="7" t="s">
        <v>143</v>
      </c>
      <c r="B7" s="7" t="s">
        <v>144</v>
      </c>
      <c r="C7" s="26"/>
      <c r="D7" s="26"/>
      <c r="E7" s="26"/>
      <c r="F7" s="26"/>
      <c r="G7" s="26"/>
      <c r="H7" s="26"/>
      <c r="I7" s="26"/>
      <c r="J7" s="26"/>
      <c r="K7" s="27"/>
    </row>
    <row r="8" spans="1:11" ht="12.75">
      <c r="A8" s="6" t="s">
        <v>145</v>
      </c>
      <c r="B8" s="6" t="s">
        <v>146</v>
      </c>
      <c r="C8" s="26"/>
      <c r="D8" s="15"/>
      <c r="E8" s="15"/>
      <c r="F8" s="15"/>
      <c r="G8" s="26"/>
      <c r="H8" s="15"/>
      <c r="I8" s="15"/>
      <c r="J8" s="15"/>
      <c r="K8" s="24"/>
    </row>
    <row r="9" spans="1:11" ht="12.75">
      <c r="A9" s="6" t="s">
        <v>147</v>
      </c>
      <c r="B9" s="6" t="s">
        <v>148</v>
      </c>
      <c r="C9" s="26"/>
      <c r="D9" s="15"/>
      <c r="E9" s="15"/>
      <c r="F9" s="15"/>
      <c r="G9" s="26"/>
      <c r="H9" s="15"/>
      <c r="I9" s="15"/>
      <c r="J9" s="15"/>
      <c r="K9" s="24"/>
    </row>
    <row r="10" spans="1:11" ht="12.75">
      <c r="A10" s="6" t="s">
        <v>149</v>
      </c>
      <c r="B10" s="6" t="s">
        <v>150</v>
      </c>
      <c r="C10" s="26"/>
      <c r="D10" s="15"/>
      <c r="E10" s="15"/>
      <c r="F10" s="15"/>
      <c r="G10" s="26"/>
      <c r="H10" s="15"/>
      <c r="I10" s="15"/>
      <c r="J10" s="15"/>
      <c r="K10" s="24"/>
    </row>
    <row r="11" spans="1:11" ht="12.75">
      <c r="A11" s="6" t="s">
        <v>151</v>
      </c>
      <c r="B11" s="6" t="s">
        <v>152</v>
      </c>
      <c r="C11" s="26"/>
      <c r="D11" s="15"/>
      <c r="E11" s="15"/>
      <c r="F11" s="15"/>
      <c r="G11" s="26"/>
      <c r="H11" s="15"/>
      <c r="I11" s="15"/>
      <c r="J11" s="15"/>
      <c r="K11" s="24"/>
    </row>
    <row r="12" spans="1:11" ht="12.75">
      <c r="A12" s="6" t="s">
        <v>153</v>
      </c>
      <c r="B12" s="6" t="s">
        <v>154</v>
      </c>
      <c r="C12" s="26"/>
      <c r="D12" s="15"/>
      <c r="E12" s="15"/>
      <c r="F12" s="15"/>
      <c r="G12" s="26"/>
      <c r="H12" s="15"/>
      <c r="I12" s="15"/>
      <c r="J12" s="15"/>
      <c r="K12" s="24"/>
    </row>
    <row r="13" spans="1:11" ht="12.75">
      <c r="A13" s="6" t="s">
        <v>155</v>
      </c>
      <c r="B13" s="6" t="s">
        <v>156</v>
      </c>
      <c r="C13" s="26"/>
      <c r="D13" s="15"/>
      <c r="E13" s="15"/>
      <c r="F13" s="15"/>
      <c r="G13" s="26"/>
      <c r="H13" s="15"/>
      <c r="I13" s="15"/>
      <c r="J13" s="15"/>
      <c r="K13" s="24"/>
    </row>
    <row r="14" spans="1:11" ht="12.75">
      <c r="A14" s="6" t="s">
        <v>157</v>
      </c>
      <c r="B14" s="6" t="s">
        <v>158</v>
      </c>
      <c r="C14" s="26"/>
      <c r="D14" s="15"/>
      <c r="E14" s="15"/>
      <c r="F14" s="15"/>
      <c r="G14" s="26"/>
      <c r="H14" s="15"/>
      <c r="I14" s="15"/>
      <c r="J14" s="15"/>
      <c r="K14" s="24"/>
    </row>
    <row r="15" spans="1:11" ht="12.75">
      <c r="A15" s="6" t="s">
        <v>159</v>
      </c>
      <c r="B15" s="6" t="s">
        <v>160</v>
      </c>
      <c r="C15" s="26"/>
      <c r="D15" s="15"/>
      <c r="E15" s="15"/>
      <c r="F15" s="15"/>
      <c r="G15" s="26"/>
      <c r="H15" s="15"/>
      <c r="I15" s="15"/>
      <c r="J15" s="15"/>
      <c r="K15" s="24"/>
    </row>
    <row r="16" spans="1:11" ht="12.75">
      <c r="A16" s="6" t="s">
        <v>161</v>
      </c>
      <c r="B16" s="6" t="s">
        <v>162</v>
      </c>
      <c r="C16" s="26"/>
      <c r="D16" s="15"/>
      <c r="E16" s="15"/>
      <c r="F16" s="15"/>
      <c r="G16" s="26"/>
      <c r="H16" s="15"/>
      <c r="I16" s="15"/>
      <c r="J16" s="15"/>
      <c r="K16" s="24"/>
    </row>
    <row r="17" spans="1:11" ht="12.75">
      <c r="A17" s="7" t="s">
        <v>163</v>
      </c>
      <c r="B17" s="7" t="s">
        <v>164</v>
      </c>
      <c r="C17" s="26">
        <v>560</v>
      </c>
      <c r="D17" s="26"/>
      <c r="E17" s="26"/>
      <c r="F17" s="26">
        <v>560</v>
      </c>
      <c r="G17" s="26">
        <f>H17+I17+J17</f>
        <v>1758</v>
      </c>
      <c r="H17" s="26"/>
      <c r="I17" s="26"/>
      <c r="J17" s="26">
        <v>1758</v>
      </c>
      <c r="K17" s="27">
        <f>G17/C17-1</f>
        <v>2.1392857142857142</v>
      </c>
    </row>
    <row r="18" spans="1:11" ht="12.75">
      <c r="A18" s="6" t="s">
        <v>165</v>
      </c>
      <c r="B18" s="6" t="s">
        <v>166</v>
      </c>
      <c r="C18" s="26"/>
      <c r="D18" s="15"/>
      <c r="E18" s="15"/>
      <c r="F18" s="15"/>
      <c r="G18" s="26"/>
      <c r="H18" s="15"/>
      <c r="I18" s="15"/>
      <c r="J18" s="15"/>
      <c r="K18" s="24"/>
    </row>
    <row r="19" spans="1:11" ht="12.75">
      <c r="A19" s="6" t="s">
        <v>167</v>
      </c>
      <c r="B19" s="6" t="s">
        <v>168</v>
      </c>
      <c r="C19" s="26"/>
      <c r="D19" s="15"/>
      <c r="E19" s="15"/>
      <c r="F19" s="15"/>
      <c r="G19" s="26"/>
      <c r="H19" s="15"/>
      <c r="I19" s="15"/>
      <c r="J19" s="15"/>
      <c r="K19" s="24"/>
    </row>
    <row r="20" spans="1:11" ht="12.75">
      <c r="A20" s="6" t="s">
        <v>169</v>
      </c>
      <c r="B20" s="6" t="s">
        <v>170</v>
      </c>
      <c r="C20" s="26"/>
      <c r="D20" s="15"/>
      <c r="E20" s="15"/>
      <c r="F20" s="15"/>
      <c r="G20" s="26"/>
      <c r="H20" s="15"/>
      <c r="I20" s="15"/>
      <c r="J20" s="15"/>
      <c r="K20" s="24"/>
    </row>
    <row r="21" spans="1:11" ht="12.75">
      <c r="A21" s="6" t="s">
        <v>171</v>
      </c>
      <c r="B21" s="6" t="s">
        <v>172</v>
      </c>
      <c r="C21" s="26"/>
      <c r="D21" s="15"/>
      <c r="E21" s="15"/>
      <c r="F21" s="15"/>
      <c r="G21" s="26"/>
      <c r="H21" s="15"/>
      <c r="I21" s="15"/>
      <c r="J21" s="15"/>
      <c r="K21" s="24"/>
    </row>
    <row r="22" spans="1:11" ht="12.75">
      <c r="A22" s="6" t="s">
        <v>173</v>
      </c>
      <c r="B22" s="6" t="s">
        <v>174</v>
      </c>
      <c r="C22" s="26"/>
      <c r="D22" s="15"/>
      <c r="E22" s="15"/>
      <c r="F22" s="15"/>
      <c r="G22" s="26"/>
      <c r="H22" s="15"/>
      <c r="I22" s="15"/>
      <c r="J22" s="15"/>
      <c r="K22" s="24"/>
    </row>
    <row r="23" spans="1:11" ht="12.75">
      <c r="A23" s="6" t="s">
        <v>175</v>
      </c>
      <c r="B23" s="6" t="s">
        <v>176</v>
      </c>
      <c r="C23" s="26"/>
      <c r="D23" s="15"/>
      <c r="E23" s="15"/>
      <c r="F23" s="15"/>
      <c r="G23" s="26"/>
      <c r="H23" s="15"/>
      <c r="I23" s="15"/>
      <c r="J23" s="15"/>
      <c r="K23" s="24"/>
    </row>
    <row r="24" spans="1:11" ht="12.75">
      <c r="A24" s="6" t="s">
        <v>177</v>
      </c>
      <c r="B24" s="6" t="s">
        <v>178</v>
      </c>
      <c r="C24" s="26"/>
      <c r="D24" s="15"/>
      <c r="E24" s="15"/>
      <c r="F24" s="15"/>
      <c r="G24" s="26"/>
      <c r="H24" s="15"/>
      <c r="I24" s="15"/>
      <c r="J24" s="15"/>
      <c r="K24" s="24"/>
    </row>
    <row r="25" spans="1:11" ht="12.75">
      <c r="A25" s="6" t="s">
        <v>179</v>
      </c>
      <c r="B25" s="6" t="s">
        <v>180</v>
      </c>
      <c r="C25" s="15">
        <v>560</v>
      </c>
      <c r="D25" s="15"/>
      <c r="E25" s="15"/>
      <c r="F25" s="15">
        <v>560</v>
      </c>
      <c r="G25" s="15">
        <v>1758</v>
      </c>
      <c r="H25" s="15"/>
      <c r="I25" s="15"/>
      <c r="J25" s="15">
        <v>1758</v>
      </c>
      <c r="K25" s="24"/>
    </row>
    <row r="26" spans="1:11" ht="12.75">
      <c r="A26" s="7" t="s">
        <v>181</v>
      </c>
      <c r="B26" s="7" t="s">
        <v>182</v>
      </c>
      <c r="C26" s="26">
        <f>D26+E26+F26</f>
        <v>0</v>
      </c>
      <c r="D26" s="26"/>
      <c r="E26" s="26"/>
      <c r="F26" s="26"/>
      <c r="G26" s="26"/>
      <c r="H26" s="26"/>
      <c r="I26" s="26"/>
      <c r="J26" s="26"/>
      <c r="K26" s="27"/>
    </row>
    <row r="27" spans="1:11" ht="12.75">
      <c r="A27" s="6" t="s">
        <v>183</v>
      </c>
      <c r="B27" s="6" t="s">
        <v>184</v>
      </c>
      <c r="C27" s="15"/>
      <c r="D27" s="15"/>
      <c r="E27" s="15"/>
      <c r="F27" s="15"/>
      <c r="G27" s="15"/>
      <c r="H27" s="15"/>
      <c r="I27" s="15"/>
      <c r="J27" s="15"/>
      <c r="K27" s="27"/>
    </row>
    <row r="28" spans="1:11" ht="12.75">
      <c r="A28" s="7" t="s">
        <v>185</v>
      </c>
      <c r="B28" s="7" t="s">
        <v>186</v>
      </c>
      <c r="C28" s="26"/>
      <c r="D28" s="26"/>
      <c r="E28" s="26"/>
      <c r="F28" s="26"/>
      <c r="G28" s="26"/>
      <c r="H28" s="26"/>
      <c r="I28" s="26"/>
      <c r="J28" s="26"/>
      <c r="K28" s="27"/>
    </row>
    <row r="29" spans="1:11" ht="12.75">
      <c r="A29" s="6" t="s">
        <v>187</v>
      </c>
      <c r="B29" s="6" t="s">
        <v>188</v>
      </c>
      <c r="C29" s="26"/>
      <c r="D29" s="15"/>
      <c r="E29" s="15"/>
      <c r="F29" s="15"/>
      <c r="G29" s="26"/>
      <c r="H29" s="15"/>
      <c r="I29" s="15"/>
      <c r="J29" s="15"/>
      <c r="K29" s="24"/>
    </row>
    <row r="30" spans="1:11" ht="12.75">
      <c r="A30" s="6" t="s">
        <v>189</v>
      </c>
      <c r="B30" s="6" t="s">
        <v>190</v>
      </c>
      <c r="C30" s="26"/>
      <c r="D30" s="15"/>
      <c r="E30" s="15"/>
      <c r="F30" s="15"/>
      <c r="G30" s="26"/>
      <c r="H30" s="15"/>
      <c r="I30" s="15"/>
      <c r="J30" s="15"/>
      <c r="K30" s="24"/>
    </row>
    <row r="31" spans="1:11" ht="12.75">
      <c r="A31" s="6" t="s">
        <v>191</v>
      </c>
      <c r="B31" s="6" t="s">
        <v>192</v>
      </c>
      <c r="C31" s="26"/>
      <c r="D31" s="15"/>
      <c r="E31" s="15"/>
      <c r="F31" s="15"/>
      <c r="G31" s="26"/>
      <c r="H31" s="15"/>
      <c r="I31" s="15"/>
      <c r="J31" s="15"/>
      <c r="K31" s="24"/>
    </row>
    <row r="32" spans="1:11" ht="12.75">
      <c r="A32" s="7" t="s">
        <v>193</v>
      </c>
      <c r="B32" s="7" t="s">
        <v>194</v>
      </c>
      <c r="C32" s="26">
        <f>D32+E32+F32</f>
        <v>500</v>
      </c>
      <c r="D32" s="26"/>
      <c r="E32" s="26"/>
      <c r="F32" s="26">
        <f>F33</f>
        <v>500</v>
      </c>
      <c r="G32" s="26">
        <f>H32+I32+J32</f>
        <v>765</v>
      </c>
      <c r="H32" s="26"/>
      <c r="I32" s="26"/>
      <c r="J32" s="26">
        <f>J33</f>
        <v>765</v>
      </c>
      <c r="K32" s="24">
        <f>G32/C32-1</f>
        <v>0.53</v>
      </c>
    </row>
    <row r="33" spans="1:11" ht="12.75">
      <c r="A33" s="6" t="s">
        <v>195</v>
      </c>
      <c r="B33" s="6" t="s">
        <v>196</v>
      </c>
      <c r="C33" s="15">
        <f>D33+E33+F33</f>
        <v>500</v>
      </c>
      <c r="D33" s="15"/>
      <c r="E33" s="15"/>
      <c r="F33" s="15">
        <v>500</v>
      </c>
      <c r="G33" s="15">
        <f>H33+I33+J33</f>
        <v>765</v>
      </c>
      <c r="H33" s="15"/>
      <c r="I33" s="15"/>
      <c r="J33" s="15">
        <v>765</v>
      </c>
      <c r="K33" s="27"/>
    </row>
    <row r="34" spans="1:11" ht="12.75">
      <c r="A34" s="7" t="s">
        <v>197</v>
      </c>
      <c r="B34" s="7" t="s">
        <v>198</v>
      </c>
      <c r="C34" s="26">
        <f>D34+E34+F34</f>
        <v>333</v>
      </c>
      <c r="D34" s="26"/>
      <c r="E34" s="26"/>
      <c r="F34" s="26">
        <v>333</v>
      </c>
      <c r="G34" s="26">
        <f>H34+I34+J34</f>
        <v>510</v>
      </c>
      <c r="H34" s="26"/>
      <c r="I34" s="26"/>
      <c r="J34" s="26">
        <f>J35+J37</f>
        <v>510</v>
      </c>
      <c r="K34" s="27"/>
    </row>
    <row r="35" spans="1:11" ht="12.75">
      <c r="A35" s="7" t="s">
        <v>199</v>
      </c>
      <c r="B35" s="7" t="s">
        <v>200</v>
      </c>
      <c r="C35" s="26"/>
      <c r="D35" s="26"/>
      <c r="E35" s="26"/>
      <c r="F35" s="26"/>
      <c r="G35" s="26"/>
      <c r="H35" s="26"/>
      <c r="I35" s="26"/>
      <c r="J35" s="26"/>
      <c r="K35" s="27"/>
    </row>
    <row r="36" spans="1:11" ht="12.75">
      <c r="A36" s="6" t="s">
        <v>201</v>
      </c>
      <c r="B36" s="6" t="s">
        <v>202</v>
      </c>
      <c r="C36" s="26"/>
      <c r="D36" s="15"/>
      <c r="E36" s="15"/>
      <c r="F36" s="15"/>
      <c r="G36" s="26"/>
      <c r="H36" s="15"/>
      <c r="I36" s="15"/>
      <c r="J36" s="15"/>
      <c r="K36" s="24"/>
    </row>
    <row r="37" spans="1:11" ht="12.75">
      <c r="A37" s="7" t="s">
        <v>203</v>
      </c>
      <c r="B37" s="7" t="s">
        <v>209</v>
      </c>
      <c r="C37" s="26">
        <f>D37+E37+F37</f>
        <v>333</v>
      </c>
      <c r="D37" s="26"/>
      <c r="E37" s="26"/>
      <c r="F37" s="26">
        <v>333</v>
      </c>
      <c r="G37" s="26">
        <f>H37+I37+J37</f>
        <v>510</v>
      </c>
      <c r="H37" s="26"/>
      <c r="I37" s="26"/>
      <c r="J37" s="26">
        <f>J38</f>
        <v>510</v>
      </c>
      <c r="K37" s="27">
        <f>G37/C37-1</f>
        <v>0.5315315315315314</v>
      </c>
    </row>
    <row r="38" spans="1:11" ht="12.75">
      <c r="A38" s="6" t="s">
        <v>204</v>
      </c>
      <c r="B38" s="6" t="s">
        <v>205</v>
      </c>
      <c r="C38" s="15">
        <f>D38+E38+F38</f>
        <v>333</v>
      </c>
      <c r="D38" s="15"/>
      <c r="E38" s="15"/>
      <c r="F38" s="15">
        <v>333</v>
      </c>
      <c r="G38" s="15">
        <f>H38+I38+J38</f>
        <v>510</v>
      </c>
      <c r="H38" s="15"/>
      <c r="I38" s="15"/>
      <c r="J38" s="15">
        <v>510</v>
      </c>
      <c r="K38" s="24"/>
    </row>
    <row r="39" spans="1:11" ht="12.75">
      <c r="A39" s="7"/>
      <c r="B39" s="7" t="s">
        <v>210</v>
      </c>
      <c r="C39" s="26">
        <v>483</v>
      </c>
      <c r="D39" s="26"/>
      <c r="E39" s="26"/>
      <c r="F39" s="26">
        <v>483</v>
      </c>
      <c r="G39" s="26"/>
      <c r="H39" s="26"/>
      <c r="I39" s="26"/>
      <c r="J39" s="26"/>
      <c r="K39" s="27"/>
    </row>
    <row r="40" spans="1:11" ht="12.75">
      <c r="A40" s="7"/>
      <c r="B40" s="11" t="s">
        <v>44</v>
      </c>
      <c r="C40" s="26">
        <f>D40+E40+F40</f>
        <v>1876</v>
      </c>
      <c r="D40" s="26"/>
      <c r="E40" s="26"/>
      <c r="F40" s="26">
        <f>F6+F34+F39</f>
        <v>1876</v>
      </c>
      <c r="G40" s="26">
        <f>H40+I40+J40</f>
        <v>3033</v>
      </c>
      <c r="H40" s="26"/>
      <c r="I40" s="26"/>
      <c r="J40" s="26">
        <f>J6+J34+J39</f>
        <v>3033</v>
      </c>
      <c r="K40" s="27">
        <f>G40/C40-1</f>
        <v>0.6167377398720681</v>
      </c>
    </row>
    <row r="41" spans="1:11" ht="12.75">
      <c r="A41" s="83" t="s">
        <v>136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</row>
  </sheetData>
  <sheetProtection/>
  <mergeCells count="8">
    <mergeCell ref="A41:K41"/>
    <mergeCell ref="A2:K2"/>
    <mergeCell ref="A3:K3"/>
    <mergeCell ref="A4:A5"/>
    <mergeCell ref="B4:B5"/>
    <mergeCell ref="C4:F4"/>
    <mergeCell ref="G4:J4"/>
    <mergeCell ref="K4:K5"/>
  </mergeCells>
  <printOptions/>
  <pageMargins left="0.9448818897637796" right="0.9448818897637796" top="0.4724409448818898" bottom="0.5905511811023623" header="0.1968503937007874" footer="0.4724409448818898"/>
  <pageSetup firstPageNumber="6" useFirstPageNumber="1" horizontalDpi="600" verticalDpi="600" orientation="landscape" paperSize="9" scale="90" r:id="rId1"/>
  <headerFooter alignWithMargins="0">
    <oddFooter>&amp;C&amp;18 &amp;12 &amp;14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3" sqref="C3"/>
    </sheetView>
  </sheetViews>
  <sheetFormatPr defaultColWidth="9.00390625" defaultRowHeight="14.25"/>
  <cols>
    <col min="1" max="1" width="42.875" style="0" customWidth="1"/>
    <col min="2" max="2" width="17.375" style="19" customWidth="1"/>
    <col min="3" max="3" width="16.75390625" style="22" customWidth="1"/>
  </cols>
  <sheetData>
    <row r="1" ht="27" customHeight="1">
      <c r="A1" s="67" t="s">
        <v>255</v>
      </c>
    </row>
    <row r="2" spans="1:3" ht="33.75" customHeight="1">
      <c r="A2" s="82" t="s">
        <v>230</v>
      </c>
      <c r="B2" s="82"/>
      <c r="C2" s="82"/>
    </row>
    <row r="3" spans="1:3" ht="25.5">
      <c r="A3" s="12"/>
      <c r="B3" s="12"/>
      <c r="C3" s="68" t="s">
        <v>253</v>
      </c>
    </row>
    <row r="4" spans="1:3" ht="40.5" customHeight="1">
      <c r="A4" s="33" t="s">
        <v>208</v>
      </c>
      <c r="B4" s="34" t="s">
        <v>226</v>
      </c>
      <c r="C4" s="34" t="s">
        <v>227</v>
      </c>
    </row>
    <row r="5" spans="1:3" ht="40.5" customHeight="1">
      <c r="A5" s="28" t="s">
        <v>23</v>
      </c>
      <c r="B5" s="18">
        <v>500</v>
      </c>
      <c r="C5" s="20">
        <v>765</v>
      </c>
    </row>
    <row r="6" spans="1:3" ht="40.5" customHeight="1">
      <c r="A6" s="28" t="s">
        <v>248</v>
      </c>
      <c r="B6" s="18">
        <v>333</v>
      </c>
      <c r="C6" s="20">
        <v>510</v>
      </c>
    </row>
    <row r="7" spans="1:3" ht="40.5" customHeight="1">
      <c r="A7" s="28" t="s">
        <v>234</v>
      </c>
      <c r="B7" s="18">
        <v>100</v>
      </c>
      <c r="C7" s="20"/>
    </row>
    <row r="8" spans="1:3" ht="40.5" customHeight="1">
      <c r="A8" s="28" t="s">
        <v>235</v>
      </c>
      <c r="B8" s="18">
        <v>80</v>
      </c>
      <c r="C8" s="20"/>
    </row>
    <row r="9" spans="1:3" ht="40.5" customHeight="1">
      <c r="A9" s="28" t="s">
        <v>236</v>
      </c>
      <c r="B9" s="18">
        <v>150</v>
      </c>
      <c r="C9" s="20">
        <v>100</v>
      </c>
    </row>
    <row r="10" spans="1:3" ht="40.5" customHeight="1">
      <c r="A10" s="28" t="s">
        <v>237</v>
      </c>
      <c r="B10" s="18">
        <v>80</v>
      </c>
      <c r="C10" s="20">
        <v>80</v>
      </c>
    </row>
    <row r="11" spans="1:3" ht="40.5" customHeight="1">
      <c r="A11" s="28" t="s">
        <v>238</v>
      </c>
      <c r="B11" s="18">
        <v>50</v>
      </c>
      <c r="C11" s="20"/>
    </row>
    <row r="12" spans="1:3" ht="40.5" customHeight="1">
      <c r="A12" s="28" t="s">
        <v>239</v>
      </c>
      <c r="B12" s="18">
        <v>100</v>
      </c>
      <c r="C12" s="20"/>
    </row>
    <row r="13" spans="1:3" ht="40.5" customHeight="1">
      <c r="A13" s="28" t="s">
        <v>241</v>
      </c>
      <c r="B13" s="18"/>
      <c r="C13" s="20">
        <v>878</v>
      </c>
    </row>
    <row r="14" spans="1:3" ht="40.5" customHeight="1">
      <c r="A14" s="28" t="s">
        <v>233</v>
      </c>
      <c r="B14" s="18"/>
      <c r="C14" s="20">
        <v>200</v>
      </c>
    </row>
    <row r="15" spans="1:3" ht="40.5" customHeight="1">
      <c r="A15" s="28" t="s">
        <v>232</v>
      </c>
      <c r="B15" s="21"/>
      <c r="C15" s="20">
        <v>500</v>
      </c>
    </row>
    <row r="16" spans="1:3" ht="40.5" customHeight="1">
      <c r="A16" s="28" t="s">
        <v>240</v>
      </c>
      <c r="B16" s="21">
        <v>483</v>
      </c>
      <c r="C16" s="20"/>
    </row>
    <row r="17" spans="1:3" s="46" customFormat="1" ht="40.5" customHeight="1">
      <c r="A17" s="45" t="s">
        <v>22</v>
      </c>
      <c r="B17" s="44">
        <f>SUM(B5:B16)</f>
        <v>1876</v>
      </c>
      <c r="C17" s="44">
        <f>SUM(C5:C15)</f>
        <v>3033</v>
      </c>
    </row>
  </sheetData>
  <sheetProtection/>
  <mergeCells count="1">
    <mergeCell ref="A2:C2"/>
  </mergeCells>
  <printOptions/>
  <pageMargins left="0.9055118110236221" right="0.9055118110236221" top="0.9448818897637796" bottom="0.7480314960629921" header="0.7086614173228347" footer="0.7086614173228347"/>
  <pageSetup horizontalDpi="600" verticalDpi="600" orientation="portrait" paperSize="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东阳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叶明</dc:creator>
  <cp:keywords/>
  <dc:description/>
  <cp:lastModifiedBy>微软用户</cp:lastModifiedBy>
  <cp:lastPrinted>2020-01-04T09:35:26Z</cp:lastPrinted>
  <dcterms:created xsi:type="dcterms:W3CDTF">2018-12-14T07:42:32Z</dcterms:created>
  <dcterms:modified xsi:type="dcterms:W3CDTF">2020-01-05T09:07:08Z</dcterms:modified>
  <cp:category/>
  <cp:version/>
  <cp:contentType/>
  <cp:contentStatus/>
</cp:coreProperties>
</file>