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基金收" sheetId="1" r:id="rId1"/>
    <sheet name="2019年基金支" sheetId="2" r:id="rId2"/>
  </sheets>
  <definedNames>
    <definedName name="_xlnm.Print_Area" localSheetId="0">'2019年基金收'!$A$1:$J$12</definedName>
    <definedName name="_xlnm.Print_Area" localSheetId="1">'2019年基金支'!$A$1:$I$54</definedName>
  </definedNames>
  <calcPr fullCalcOnLoad="1"/>
</workbook>
</file>

<file path=xl/sharedStrings.xml><?xml version="1.0" encoding="utf-8"?>
<sst xmlns="http://schemas.openxmlformats.org/spreadsheetml/2006/main" count="169" uniqueCount="155">
  <si>
    <t>东阳市2019年政府性基金预算收入调整表</t>
  </si>
  <si>
    <t>单位：万元</t>
  </si>
  <si>
    <t>科目编码</t>
  </si>
  <si>
    <t>科目名称</t>
  </si>
  <si>
    <t>2018年决算</t>
  </si>
  <si>
    <t>2019年预算</t>
  </si>
  <si>
    <t>2019年调整后
预算数</t>
  </si>
  <si>
    <t>较上年增减</t>
  </si>
  <si>
    <t>较年初增减</t>
  </si>
  <si>
    <t>备注</t>
  </si>
  <si>
    <t>类</t>
  </si>
  <si>
    <t>款</t>
  </si>
  <si>
    <t>项</t>
  </si>
  <si>
    <t>政府性基金收入</t>
  </si>
  <si>
    <t>国有土地收益金收入</t>
  </si>
  <si>
    <t>土地出让行情变化</t>
  </si>
  <si>
    <t>农业土地开发资金收入</t>
  </si>
  <si>
    <t>国有土地使用权出让收入</t>
  </si>
  <si>
    <t>彩票公益金收入</t>
  </si>
  <si>
    <t>省市专项</t>
  </si>
  <si>
    <t>城市基础设施配套费收入</t>
  </si>
  <si>
    <t>污水处理费收入</t>
  </si>
  <si>
    <t>其他政府性基金收入</t>
  </si>
  <si>
    <t>耕地开垦费转列一般预算</t>
  </si>
  <si>
    <t>东阳市2019年政府性基金预算支出调整表</t>
  </si>
  <si>
    <t>项目</t>
  </si>
  <si>
    <t>科目代码</t>
  </si>
  <si>
    <t>功能科目</t>
  </si>
  <si>
    <t>18年决算</t>
  </si>
  <si>
    <t>19年预算</t>
  </si>
  <si>
    <t>19年调整后
预算数</t>
  </si>
  <si>
    <t>较上年
增减</t>
  </si>
  <si>
    <t>较年初
增减</t>
  </si>
  <si>
    <t>合        计</t>
  </si>
  <si>
    <t>合计</t>
  </si>
  <si>
    <t>旅游发展基金</t>
  </si>
  <si>
    <t>207</t>
  </si>
  <si>
    <t>文化旅游体育与传媒支出</t>
  </si>
  <si>
    <t xml:space="preserve">  20709</t>
  </si>
  <si>
    <t xml:space="preserve">  旅游发展基金支出</t>
  </si>
  <si>
    <t xml:space="preserve">    2070904</t>
  </si>
  <si>
    <t xml:space="preserve">    地方旅游开发项目补助</t>
  </si>
  <si>
    <r>
      <rPr>
        <sz val="11"/>
        <rFont val="宋体"/>
        <family val="0"/>
      </rPr>
      <t>大中型水库移民后期扶持基金</t>
    </r>
  </si>
  <si>
    <t>208</t>
  </si>
  <si>
    <t>社会保障和就业支出</t>
  </si>
  <si>
    <t xml:space="preserve">  20822</t>
  </si>
  <si>
    <t xml:space="preserve">  大中型水库移民后期扶持基金支出</t>
  </si>
  <si>
    <t xml:space="preserve">    2082201</t>
  </si>
  <si>
    <t xml:space="preserve">    移民补助</t>
  </si>
  <si>
    <t xml:space="preserve">    2082202</t>
  </si>
  <si>
    <t xml:space="preserve">    基础设施建设和经济发展</t>
  </si>
  <si>
    <t xml:space="preserve">    2082299</t>
  </si>
  <si>
    <t xml:space="preserve">    其他大中型水库移民后期扶持基金支出</t>
  </si>
  <si>
    <r>
      <rPr>
        <sz val="11"/>
        <rFont val="宋体"/>
        <family val="0"/>
      </rPr>
      <t>小型水库移民扶助基金</t>
    </r>
  </si>
  <si>
    <t xml:space="preserve">  20823</t>
  </si>
  <si>
    <t xml:space="preserve">  小型水库移民扶助基金安排的支出</t>
  </si>
  <si>
    <t xml:space="preserve">    2082302</t>
  </si>
  <si>
    <r>
      <rPr>
        <sz val="11"/>
        <rFont val="宋体"/>
        <family val="0"/>
      </rPr>
      <t>国有土地使用权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出让</t>
    </r>
  </si>
  <si>
    <t>212</t>
  </si>
  <si>
    <t>城乡社区支出</t>
  </si>
  <si>
    <t>新增债券</t>
  </si>
  <si>
    <t xml:space="preserve">  21208</t>
  </si>
  <si>
    <t xml:space="preserve">  国有土地使用权出让收入及对应专项债务收入安排的支出</t>
  </si>
  <si>
    <t>资金调出</t>
  </si>
  <si>
    <t xml:space="preserve">    2120801</t>
  </si>
  <si>
    <t xml:space="preserve">    征地和拆迁补偿支出</t>
  </si>
  <si>
    <t xml:space="preserve">    2120802</t>
  </si>
  <si>
    <t xml:space="preserve">    土地开发支出</t>
  </si>
  <si>
    <t xml:space="preserve">    2120803</t>
  </si>
  <si>
    <t xml:space="preserve">    城市建设支出</t>
  </si>
  <si>
    <t>37省道还贷</t>
  </si>
  <si>
    <t xml:space="preserve">    2120804</t>
  </si>
  <si>
    <t xml:space="preserve">    农村基础设施建设支出</t>
  </si>
  <si>
    <t xml:space="preserve">    2120805</t>
  </si>
  <si>
    <t xml:space="preserve">    补助被征地农民支出</t>
  </si>
  <si>
    <t xml:space="preserve">    2120899</t>
  </si>
  <si>
    <t xml:space="preserve">    其他国有土地使用权出让收入安排的支出</t>
  </si>
  <si>
    <t>国有土地收益基金</t>
  </si>
  <si>
    <t xml:space="preserve">  21210</t>
  </si>
  <si>
    <t xml:space="preserve">  国有土地收益基金及对应专项债务收入安排的支出</t>
  </si>
  <si>
    <t>出让金减少</t>
  </si>
  <si>
    <t xml:space="preserve">    2121001</t>
  </si>
  <si>
    <t>农业土地开发</t>
  </si>
  <si>
    <t xml:space="preserve">  21211</t>
  </si>
  <si>
    <t xml:space="preserve">  农业土地开发资金安排的支出</t>
  </si>
  <si>
    <r>
      <rPr>
        <sz val="11"/>
        <rFont val="宋体"/>
        <family val="0"/>
      </rPr>
      <t>城市基础设施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配套费</t>
    </r>
  </si>
  <si>
    <t xml:space="preserve">  21213</t>
  </si>
  <si>
    <t xml:space="preserve">  城市基础设施配套费安排的支出</t>
  </si>
  <si>
    <t>上年结余</t>
  </si>
  <si>
    <t xml:space="preserve">    2121301</t>
  </si>
  <si>
    <t xml:space="preserve">    城市公共设施</t>
  </si>
  <si>
    <t xml:space="preserve">    2121302</t>
  </si>
  <si>
    <t xml:space="preserve">    城市环境卫生</t>
  </si>
  <si>
    <t xml:space="preserve">    2121304</t>
  </si>
  <si>
    <t xml:space="preserve">    城市防洪</t>
  </si>
  <si>
    <t xml:space="preserve">    2121399</t>
  </si>
  <si>
    <t xml:space="preserve">    其他城市基础设施配套费安排的支出</t>
  </si>
  <si>
    <r>
      <rPr>
        <sz val="11"/>
        <rFont val="宋体"/>
        <family val="0"/>
      </rPr>
      <t>污水处理费</t>
    </r>
  </si>
  <si>
    <t xml:space="preserve">  21214</t>
  </si>
  <si>
    <t xml:space="preserve">  污水处理费安排的支出</t>
  </si>
  <si>
    <t xml:space="preserve">    2121401</t>
  </si>
  <si>
    <t xml:space="preserve">    污水处理设施建设和运营</t>
  </si>
  <si>
    <t xml:space="preserve">    2121499</t>
  </si>
  <si>
    <t xml:space="preserve">    其他污水处理费安排的支出</t>
  </si>
  <si>
    <t>土地储备</t>
  </si>
  <si>
    <t xml:space="preserve">  21215</t>
  </si>
  <si>
    <t xml:space="preserve">  土地储备专项债券收入安排的支出</t>
  </si>
  <si>
    <t>土储债</t>
  </si>
  <si>
    <t xml:space="preserve">    2121501</t>
  </si>
  <si>
    <t>棚户区改造</t>
  </si>
  <si>
    <t xml:space="preserve">  21216</t>
  </si>
  <si>
    <t xml:space="preserve">  棚户区改造专项债券收入安排的支出</t>
  </si>
  <si>
    <t>西岘、槐堂棚户改造</t>
  </si>
  <si>
    <t xml:space="preserve">    2121601</t>
  </si>
  <si>
    <t xml:space="preserve">    地和拆迁补偿支出</t>
  </si>
  <si>
    <r>
      <rPr>
        <sz val="11"/>
        <rFont val="宋体"/>
        <family val="0"/>
      </rPr>
      <t>大中型水库库区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基金</t>
    </r>
  </si>
  <si>
    <t>213</t>
  </si>
  <si>
    <t>农林水支出</t>
  </si>
  <si>
    <t>省市专项减少</t>
  </si>
  <si>
    <t xml:space="preserve">  21366</t>
  </si>
  <si>
    <t xml:space="preserve">  大中型水库库区基金安排的支出</t>
  </si>
  <si>
    <t xml:space="preserve">    2136601</t>
  </si>
  <si>
    <t xml:space="preserve">    2136699</t>
  </si>
  <si>
    <t xml:space="preserve">    其他大中型水库库区基金支出</t>
  </si>
  <si>
    <t>其他政府性基金</t>
  </si>
  <si>
    <t>229</t>
  </si>
  <si>
    <t>其他支出</t>
  </si>
  <si>
    <t>耕地开垦费转出</t>
  </si>
  <si>
    <t xml:space="preserve">  22904</t>
  </si>
  <si>
    <t xml:space="preserve">  其他政府性基金及对应专项债务收入安排的支出</t>
  </si>
  <si>
    <t>彩票公益金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</si>
  <si>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</si>
  <si>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</si>
  <si>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</si>
  <si>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</si>
  <si>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 2296003</t>
  </si>
  <si>
    <t xml:space="preserve">    用于体育事业的彩票公益金支出</t>
  </si>
  <si>
    <t xml:space="preserve">    2296006</t>
  </si>
  <si>
    <t xml:space="preserve">    用于残疾人事业的彩票公益金支出</t>
  </si>
  <si>
    <t xml:space="preserve">    2296099</t>
  </si>
  <si>
    <t xml:space="preserve">    用于其他社会公益事业的彩票公益金支出</t>
  </si>
  <si>
    <t>债务付息</t>
  </si>
  <si>
    <t>232</t>
  </si>
  <si>
    <t>债务付息支出</t>
  </si>
  <si>
    <t xml:space="preserve">  23204</t>
  </si>
  <si>
    <t xml:space="preserve">  地方政府专项债务付息支出</t>
  </si>
  <si>
    <t xml:space="preserve">    2320411</t>
  </si>
  <si>
    <t xml:space="preserve">    国有土地使用权出让金债务付息支出</t>
  </si>
  <si>
    <t>债务发行</t>
  </si>
  <si>
    <t>233</t>
  </si>
  <si>
    <t>债务发行费用支出</t>
  </si>
  <si>
    <t xml:space="preserve">  23304</t>
  </si>
  <si>
    <t xml:space="preserve">  地方政府专项债务发行费用支出</t>
  </si>
  <si>
    <t xml:space="preserve">    2330411</t>
  </si>
  <si>
    <t xml:space="preserve">    国有土地使用权出让金债务发行费用支出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</si>
</sst>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0_ "/>
    <numFmt numFmtId="179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8"/>
      <name val="Arial"/>
      <family val="2"/>
    </font>
    <font>
      <sz val="8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43" fontId="3" fillId="0" borderId="0" applyFont="0" applyFill="0" applyBorder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0" fillId="0" borderId="0">
      <alignment vertical="center"/>
      <protection/>
    </xf>
    <xf numFmtId="0" fontId="29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41" fontId="3" fillId="0" borderId="0" applyFont="0" applyFill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67" applyFont="1" applyBorder="1" applyAlignment="1">
      <alignment horizontal="center" vertical="center"/>
      <protection/>
    </xf>
    <xf numFmtId="0" fontId="1" fillId="24" borderId="0" xfId="67" applyFont="1" applyFill="1" applyBorder="1" applyAlignment="1">
      <alignment horizontal="center" vertical="center" wrapText="1"/>
      <protection/>
    </xf>
    <xf numFmtId="0" fontId="5" fillId="0" borderId="0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 vertical="top" wrapText="1"/>
      <protection/>
    </xf>
    <xf numFmtId="0" fontId="7" fillId="0" borderId="10" xfId="67" applyFont="1" applyBorder="1" applyAlignment="1">
      <alignment horizontal="right" vertical="center"/>
      <protection/>
    </xf>
    <xf numFmtId="0" fontId="1" fillId="24" borderId="11" xfId="67" applyFont="1" applyFill="1" applyBorder="1" applyAlignment="1">
      <alignment horizontal="center" vertical="center" wrapText="1"/>
      <protection/>
    </xf>
    <xf numFmtId="0" fontId="7" fillId="24" borderId="12" xfId="0" applyNumberFormat="1" applyFont="1" applyFill="1" applyBorder="1" applyAlignment="1">
      <alignment horizontal="center" vertical="center" wrapText="1" shrinkToFit="1"/>
    </xf>
    <xf numFmtId="0" fontId="7" fillId="24" borderId="13" xfId="0" applyNumberFormat="1" applyFont="1" applyFill="1" applyBorder="1" applyAlignment="1">
      <alignment horizontal="center" vertical="center" wrapText="1" shrinkToFit="1"/>
    </xf>
    <xf numFmtId="176" fontId="7" fillId="24" borderId="13" xfId="0" applyNumberFormat="1" applyFont="1" applyFill="1" applyBorder="1" applyAlignment="1">
      <alignment horizontal="center" vertical="center" wrapText="1" shrinkToFit="1"/>
    </xf>
    <xf numFmtId="177" fontId="7" fillId="24" borderId="13" xfId="0" applyNumberFormat="1" applyFont="1" applyFill="1" applyBorder="1" applyAlignment="1">
      <alignment horizontal="center" vertical="center" wrapText="1" shrinkToFit="1"/>
    </xf>
    <xf numFmtId="0" fontId="8" fillId="24" borderId="11" xfId="67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left" vertical="center" shrinkToFit="1"/>
    </xf>
    <xf numFmtId="176" fontId="7" fillId="0" borderId="13" xfId="0" applyNumberFormat="1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0" fontId="1" fillId="24" borderId="14" xfId="67" applyFont="1" applyFill="1" applyBorder="1" applyAlignment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left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0" fontId="8" fillId="24" borderId="15" xfId="67" applyFont="1" applyFill="1" applyBorder="1" applyAlignment="1">
      <alignment horizontal="center" vertical="center" wrapText="1"/>
      <protection/>
    </xf>
    <xf numFmtId="0" fontId="8" fillId="24" borderId="16" xfId="67" applyFont="1" applyFill="1" applyBorder="1" applyAlignment="1">
      <alignment horizontal="center" vertical="center" wrapText="1"/>
      <protection/>
    </xf>
    <xf numFmtId="0" fontId="8" fillId="24" borderId="17" xfId="0" applyNumberFormat="1" applyFont="1" applyFill="1" applyBorder="1" applyAlignment="1" applyProtection="1">
      <alignment horizontal="center" vertical="center" wrapText="1"/>
      <protection/>
    </xf>
    <xf numFmtId="0" fontId="8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left" vertical="center" shrinkToFit="1"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9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67" applyFont="1" applyFill="1" applyBorder="1" applyAlignment="1">
      <alignment horizontal="center" vertical="center" wrapText="1"/>
      <protection/>
    </xf>
    <xf numFmtId="0" fontId="8" fillId="24" borderId="18" xfId="67" applyFont="1" applyFill="1" applyBorder="1" applyAlignment="1">
      <alignment horizontal="center" vertical="center" wrapText="1"/>
      <protection/>
    </xf>
    <xf numFmtId="0" fontId="8" fillId="24" borderId="19" xfId="67" applyFont="1" applyFill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 wrapText="1"/>
    </xf>
    <xf numFmtId="0" fontId="10" fillId="0" borderId="0" xfId="67" applyFont="1" applyBorder="1" applyAlignment="1">
      <alignment vertical="center"/>
      <protection/>
    </xf>
    <xf numFmtId="176" fontId="0" fillId="0" borderId="0" xfId="0" applyNumberFormat="1" applyAlignment="1">
      <alignment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21" xfId="0" applyNumberFormat="1" applyFont="1" applyFill="1" applyBorder="1" applyAlignment="1">
      <alignment horizontal="center" vertical="center" shrinkToFit="1"/>
    </xf>
    <xf numFmtId="0" fontId="0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22" xfId="67" applyFont="1" applyBorder="1" applyAlignment="1">
      <alignment horizontal="right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4" xfId="67" applyFont="1" applyBorder="1" applyAlignment="1">
      <alignment horizontal="center" vertical="center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12" fillId="0" borderId="16" xfId="67" applyFont="1" applyBorder="1" applyAlignment="1">
      <alignment horizontal="center" vertical="center"/>
      <protection/>
    </xf>
    <xf numFmtId="0" fontId="1" fillId="0" borderId="11" xfId="67" applyFont="1" applyBorder="1" applyAlignment="1">
      <alignment horizontal="center" vertical="center"/>
      <protection/>
    </xf>
    <xf numFmtId="0" fontId="1" fillId="0" borderId="11" xfId="67" applyFont="1" applyBorder="1" applyAlignment="1">
      <alignment horizontal="left" vertical="center"/>
      <protection/>
    </xf>
    <xf numFmtId="178" fontId="1" fillId="0" borderId="11" xfId="35" applyNumberFormat="1" applyFont="1" applyFill="1" applyBorder="1" applyAlignment="1">
      <alignment horizontal="center" vertical="center"/>
    </xf>
    <xf numFmtId="177" fontId="1" fillId="0" borderId="11" xfId="68" applyNumberFormat="1" applyFont="1" applyBorder="1" applyAlignment="1">
      <alignment horizontal="center" vertical="center"/>
    </xf>
    <xf numFmtId="3" fontId="1" fillId="0" borderId="11" xfId="55" applyNumberFormat="1" applyFont="1" applyFill="1" applyBorder="1" applyAlignment="1" applyProtection="1">
      <alignment horizontal="left" vertical="center"/>
      <protection/>
    </xf>
    <xf numFmtId="0" fontId="8" fillId="0" borderId="11" xfId="67" applyFont="1" applyBorder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178" fontId="0" fillId="0" borderId="0" xfId="67" applyNumberFormat="1" applyFont="1" applyAlignment="1">
      <alignment horizontal="center" vertical="center"/>
      <protection/>
    </xf>
    <xf numFmtId="179" fontId="1" fillId="0" borderId="11" xfId="67" applyNumberFormat="1" applyFont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百分比 8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2 10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千位分隔[0] 2 10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0,0&#13;&#10;NA&#13;&#10; 10" xfId="67"/>
    <cellStyle name="百分比 2 10" xfId="68"/>
    <cellStyle name="常规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E3" sqref="E3:E4"/>
    </sheetView>
  </sheetViews>
  <sheetFormatPr defaultColWidth="15.25390625" defaultRowHeight="13.5"/>
  <cols>
    <col min="1" max="1" width="4.50390625" style="0" customWidth="1"/>
    <col min="2" max="3" width="3.75390625" style="0" customWidth="1"/>
    <col min="4" max="4" width="30.00390625" style="0" customWidth="1"/>
    <col min="5" max="5" width="12.875" style="6" customWidth="1"/>
    <col min="6" max="6" width="12.75390625" style="6" customWidth="1"/>
    <col min="7" max="8" width="15.00390625" style="6" customWidth="1"/>
    <col min="9" max="9" width="15.00390625" style="0" customWidth="1"/>
    <col min="10" max="10" width="15.875" style="0" customWidth="1"/>
  </cols>
  <sheetData>
    <row r="1" spans="1:10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.75" customHeight="1">
      <c r="A2" s="44"/>
      <c r="B2" s="44"/>
      <c r="C2" s="44"/>
      <c r="D2" s="45" t="s">
        <v>1</v>
      </c>
      <c r="E2" s="45"/>
      <c r="F2" s="45"/>
      <c r="G2" s="45"/>
      <c r="H2" s="45"/>
      <c r="I2" s="45"/>
      <c r="J2" s="45"/>
    </row>
    <row r="3" spans="1:10" ht="33" customHeight="1">
      <c r="A3" s="46" t="s">
        <v>2</v>
      </c>
      <c r="B3" s="46"/>
      <c r="C3" s="46"/>
      <c r="D3" s="47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6" t="s">
        <v>9</v>
      </c>
    </row>
    <row r="4" spans="1:10" ht="33" customHeight="1">
      <c r="A4" s="46" t="s">
        <v>10</v>
      </c>
      <c r="B4" s="46" t="s">
        <v>11</v>
      </c>
      <c r="C4" s="46" t="s">
        <v>12</v>
      </c>
      <c r="D4" s="49"/>
      <c r="E4" s="48"/>
      <c r="F4" s="48"/>
      <c r="G4" s="48"/>
      <c r="H4" s="48"/>
      <c r="I4" s="48"/>
      <c r="J4" s="46"/>
    </row>
    <row r="5" spans="1:10" s="42" customFormat="1" ht="39.75" customHeight="1">
      <c r="A5" s="50">
        <v>103</v>
      </c>
      <c r="B5" s="50">
        <v>1</v>
      </c>
      <c r="C5" s="50"/>
      <c r="D5" s="51" t="s">
        <v>13</v>
      </c>
      <c r="E5" s="52">
        <f>SUM(E6:E12)</f>
        <v>571437</v>
      </c>
      <c r="F5" s="52">
        <f>SUM(F6:F12)</f>
        <v>350363</v>
      </c>
      <c r="G5" s="52">
        <f>SUM(G6:G12)</f>
        <v>355523</v>
      </c>
      <c r="H5" s="53">
        <f>G5/E5-1</f>
        <v>-0.3778439268020797</v>
      </c>
      <c r="I5" s="53">
        <f>G5/F5-1</f>
        <v>0.014727582535827066</v>
      </c>
      <c r="J5" s="50"/>
    </row>
    <row r="6" spans="1:10" s="42" customFormat="1" ht="39.75" customHeight="1">
      <c r="A6" s="50"/>
      <c r="B6" s="50"/>
      <c r="C6" s="50">
        <v>46</v>
      </c>
      <c r="D6" s="51" t="s">
        <v>14</v>
      </c>
      <c r="E6" s="52">
        <v>15387</v>
      </c>
      <c r="F6" s="52">
        <v>10500</v>
      </c>
      <c r="G6" s="52">
        <v>10500</v>
      </c>
      <c r="H6" s="53">
        <f aca="true" t="shared" si="0" ref="H6:H12">G6/E6-1</f>
        <v>-0.3176057711054786</v>
      </c>
      <c r="I6" s="53"/>
      <c r="J6" s="48" t="s">
        <v>15</v>
      </c>
    </row>
    <row r="7" spans="1:10" s="42" customFormat="1" ht="39.75" customHeight="1">
      <c r="A7" s="50"/>
      <c r="B7" s="50"/>
      <c r="C7" s="50">
        <v>47</v>
      </c>
      <c r="D7" s="51" t="s">
        <v>16</v>
      </c>
      <c r="E7" s="52">
        <v>1110</v>
      </c>
      <c r="F7" s="52">
        <v>960</v>
      </c>
      <c r="G7" s="52">
        <v>840</v>
      </c>
      <c r="H7" s="53">
        <f t="shared" si="0"/>
        <v>-0.2432432432432432</v>
      </c>
      <c r="I7" s="53">
        <f>G7/F7-1</f>
        <v>-0.125</v>
      </c>
      <c r="J7" s="48" t="s">
        <v>15</v>
      </c>
    </row>
    <row r="8" spans="1:11" s="42" customFormat="1" ht="39.75" customHeight="1">
      <c r="A8" s="50"/>
      <c r="B8" s="50"/>
      <c r="C8" s="50">
        <v>48</v>
      </c>
      <c r="D8" s="51" t="s">
        <v>17</v>
      </c>
      <c r="E8" s="52">
        <v>526277</v>
      </c>
      <c r="F8" s="52">
        <v>326170</v>
      </c>
      <c r="G8" s="52">
        <v>331450</v>
      </c>
      <c r="H8" s="53">
        <f t="shared" si="0"/>
        <v>-0.370198583635614</v>
      </c>
      <c r="I8" s="53">
        <f>G8/F8-1</f>
        <v>0.016187877487199964</v>
      </c>
      <c r="J8" s="48" t="s">
        <v>15</v>
      </c>
      <c r="K8" s="57"/>
    </row>
    <row r="9" spans="1:10" s="42" customFormat="1" ht="39.75" customHeight="1">
      <c r="A9" s="50"/>
      <c r="B9" s="50"/>
      <c r="C9" s="50">
        <v>55</v>
      </c>
      <c r="D9" s="54" t="s">
        <v>18</v>
      </c>
      <c r="E9" s="52">
        <v>2277</v>
      </c>
      <c r="F9" s="52">
        <v>1033</v>
      </c>
      <c r="G9" s="52">
        <v>1033</v>
      </c>
      <c r="H9" s="53">
        <f t="shared" si="0"/>
        <v>-0.5463328941589811</v>
      </c>
      <c r="I9" s="53"/>
      <c r="J9" s="48" t="s">
        <v>19</v>
      </c>
    </row>
    <row r="10" spans="1:10" s="42" customFormat="1" ht="39.75" customHeight="1">
      <c r="A10" s="50"/>
      <c r="B10" s="50"/>
      <c r="C10" s="50">
        <v>56</v>
      </c>
      <c r="D10" s="51" t="s">
        <v>20</v>
      </c>
      <c r="E10" s="52">
        <v>12956</v>
      </c>
      <c r="F10" s="52">
        <v>6000</v>
      </c>
      <c r="G10" s="52">
        <v>6000</v>
      </c>
      <c r="H10" s="53">
        <f t="shared" si="0"/>
        <v>-0.5368941031182464</v>
      </c>
      <c r="I10" s="53"/>
      <c r="J10" s="48" t="s">
        <v>15</v>
      </c>
    </row>
    <row r="11" spans="1:10" s="42" customFormat="1" ht="39.75" customHeight="1">
      <c r="A11" s="50"/>
      <c r="B11" s="50"/>
      <c r="C11" s="50">
        <v>78</v>
      </c>
      <c r="D11" s="51" t="s">
        <v>21</v>
      </c>
      <c r="E11" s="52">
        <v>4603</v>
      </c>
      <c r="F11" s="52">
        <v>4500</v>
      </c>
      <c r="G11" s="52">
        <v>4500</v>
      </c>
      <c r="H11" s="53">
        <f t="shared" si="0"/>
        <v>-0.022376710840755987</v>
      </c>
      <c r="I11" s="53"/>
      <c r="J11" s="58"/>
    </row>
    <row r="12" spans="1:10" s="42" customFormat="1" ht="39.75" customHeight="1">
      <c r="A12" s="55"/>
      <c r="B12" s="50"/>
      <c r="C12" s="50">
        <v>99</v>
      </c>
      <c r="D12" s="51" t="s">
        <v>22</v>
      </c>
      <c r="E12" s="52">
        <v>8827</v>
      </c>
      <c r="F12" s="52">
        <v>1200</v>
      </c>
      <c r="G12" s="52">
        <v>1200</v>
      </c>
      <c r="H12" s="53">
        <f t="shared" si="0"/>
        <v>-0.864053472300895</v>
      </c>
      <c r="I12" s="53"/>
      <c r="J12" s="58" t="s">
        <v>23</v>
      </c>
    </row>
    <row r="13" spans="5:8" s="42" customFormat="1" ht="14.25">
      <c r="E13" s="56"/>
      <c r="F13" s="56"/>
      <c r="G13" s="56"/>
      <c r="H13" s="56"/>
    </row>
    <row r="14" spans="5:8" s="42" customFormat="1" ht="14.25">
      <c r="E14" s="56"/>
      <c r="F14" s="56"/>
      <c r="G14" s="56"/>
      <c r="H14" s="56"/>
    </row>
    <row r="15" spans="5:8" s="42" customFormat="1" ht="14.25">
      <c r="E15" s="56"/>
      <c r="F15" s="56"/>
      <c r="G15" s="56"/>
      <c r="H15" s="56"/>
    </row>
    <row r="16" spans="5:8" s="42" customFormat="1" ht="14.25">
      <c r="E16" s="56"/>
      <c r="F16" s="56"/>
      <c r="G16" s="56"/>
      <c r="H16" s="56"/>
    </row>
    <row r="17" spans="5:8" s="42" customFormat="1" ht="14.25">
      <c r="E17" s="56"/>
      <c r="F17" s="56"/>
      <c r="G17" s="56"/>
      <c r="H17" s="56"/>
    </row>
  </sheetData>
  <sheetProtection/>
  <mergeCells count="10">
    <mergeCell ref="A1:J1"/>
    <mergeCell ref="D2:J2"/>
    <mergeCell ref="A3:C3"/>
    <mergeCell ref="D3:D4"/>
    <mergeCell ref="E3:E4"/>
    <mergeCell ref="F3:F4"/>
    <mergeCell ref="G3:G4"/>
    <mergeCell ref="H3:H4"/>
    <mergeCell ref="I3:I4"/>
    <mergeCell ref="J3:J4"/>
  </mergeCells>
  <printOptions/>
  <pageMargins left="0.9055118110236221" right="0.9055118110236221" top="0.9448818897637798" bottom="0.7480314960629919" header="0.708661417322835" footer="0.590551181102362"/>
  <pageSetup horizontalDpi="600" verticalDpi="600" orientation="landscape" paperSize="9"/>
  <headerFooter>
    <oddHeader>&amp;L基金预调01表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 topLeftCell="A1">
      <selection activeCell="D4" sqref="D4"/>
    </sheetView>
  </sheetViews>
  <sheetFormatPr defaultColWidth="9.00390625" defaultRowHeight="13.5"/>
  <cols>
    <col min="1" max="1" width="16.375" style="3" customWidth="1"/>
    <col min="2" max="2" width="9.125" style="0" customWidth="1"/>
    <col min="3" max="3" width="31.00390625" style="0" customWidth="1"/>
    <col min="4" max="4" width="8.50390625" style="4" customWidth="1"/>
    <col min="5" max="5" width="8.75390625" style="5" customWidth="1"/>
    <col min="6" max="6" width="10.50390625" style="5" customWidth="1"/>
    <col min="7" max="7" width="7.875" style="5" customWidth="1"/>
    <col min="8" max="8" width="8.125" style="5" customWidth="1"/>
    <col min="9" max="9" width="7.375" style="6" customWidth="1"/>
    <col min="10" max="10" width="8.50390625" style="0" customWidth="1"/>
  </cols>
  <sheetData>
    <row r="1" spans="1:10" s="1" customFormat="1" ht="23.25">
      <c r="A1" s="7" t="s">
        <v>24</v>
      </c>
      <c r="B1" s="7"/>
      <c r="C1" s="7"/>
      <c r="D1" s="7"/>
      <c r="E1" s="7"/>
      <c r="F1" s="7"/>
      <c r="G1" s="7"/>
      <c r="H1" s="7"/>
      <c r="I1" s="7"/>
      <c r="J1" s="38"/>
    </row>
    <row r="2" spans="1:10" ht="15" customHeight="1">
      <c r="A2" s="8"/>
      <c r="B2" s="9"/>
      <c r="C2" s="9"/>
      <c r="D2" s="10"/>
      <c r="E2" s="11" t="s">
        <v>1</v>
      </c>
      <c r="F2" s="11"/>
      <c r="G2" s="11"/>
      <c r="H2" s="11"/>
      <c r="I2" s="11"/>
      <c r="J2" s="9"/>
    </row>
    <row r="3" spans="1:9" s="2" customFormat="1" ht="26.25" customHeight="1">
      <c r="A3" s="12" t="s">
        <v>25</v>
      </c>
      <c r="B3" s="13" t="s">
        <v>26</v>
      </c>
      <c r="C3" s="14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6" t="s">
        <v>32</v>
      </c>
      <c r="I3" s="14" t="s">
        <v>9</v>
      </c>
    </row>
    <row r="4" spans="1:11" ht="14.25" customHeight="1">
      <c r="A4" s="17" t="s">
        <v>33</v>
      </c>
      <c r="B4" s="18" t="s">
        <v>34</v>
      </c>
      <c r="C4" s="18"/>
      <c r="D4" s="19">
        <f>D5+D8+D15+D38+D42+D49+D52</f>
        <v>607887</v>
      </c>
      <c r="E4" s="19">
        <f>E5+E8+E15+E38+E42+E49+E52</f>
        <v>376676.59510000004</v>
      </c>
      <c r="F4" s="19">
        <f>F5+F8+F15+F38+F42+F49+F52</f>
        <v>431923.59510000004</v>
      </c>
      <c r="G4" s="20">
        <f>F4/D4-1</f>
        <v>-0.28946729392140313</v>
      </c>
      <c r="H4" s="20">
        <f>F4/E4-1</f>
        <v>0.14666958531185892</v>
      </c>
      <c r="I4" s="18"/>
      <c r="J4" s="39"/>
      <c r="K4" s="39"/>
    </row>
    <row r="5" spans="1:9" ht="14.25" customHeight="1">
      <c r="A5" s="21" t="s">
        <v>35</v>
      </c>
      <c r="B5" s="22" t="s">
        <v>36</v>
      </c>
      <c r="C5" s="18" t="s">
        <v>37</v>
      </c>
      <c r="D5" s="23">
        <v>350</v>
      </c>
      <c r="E5" s="19">
        <v>38</v>
      </c>
      <c r="F5" s="19">
        <v>125</v>
      </c>
      <c r="G5" s="20">
        <f>F5/D5-1</f>
        <v>-0.6428571428571428</v>
      </c>
      <c r="H5" s="20">
        <f>F5/E5-1</f>
        <v>2.289473684210526</v>
      </c>
      <c r="I5" s="18" t="s">
        <v>19</v>
      </c>
    </row>
    <row r="6" spans="1:9" ht="14.25" customHeight="1">
      <c r="A6" s="24"/>
      <c r="B6" s="22" t="s">
        <v>38</v>
      </c>
      <c r="C6" s="18" t="s">
        <v>39</v>
      </c>
      <c r="D6" s="23">
        <v>350</v>
      </c>
      <c r="E6" s="19">
        <v>38</v>
      </c>
      <c r="F6" s="19">
        <v>125</v>
      </c>
      <c r="G6" s="19"/>
      <c r="H6" s="20"/>
      <c r="I6" s="18"/>
    </row>
    <row r="7" spans="1:9" ht="14.25" customHeight="1">
      <c r="A7" s="25"/>
      <c r="B7" s="22" t="s">
        <v>40</v>
      </c>
      <c r="C7" s="18" t="s">
        <v>41</v>
      </c>
      <c r="D7" s="23">
        <v>350</v>
      </c>
      <c r="E7" s="19">
        <v>38</v>
      </c>
      <c r="F7" s="19">
        <v>125</v>
      </c>
      <c r="G7" s="19"/>
      <c r="H7" s="20"/>
      <c r="I7" s="18"/>
    </row>
    <row r="8" spans="1:9" ht="14.25" customHeight="1">
      <c r="A8" s="26" t="s">
        <v>42</v>
      </c>
      <c r="B8" s="22" t="s">
        <v>43</v>
      </c>
      <c r="C8" s="18" t="s">
        <v>44</v>
      </c>
      <c r="D8" s="19">
        <f>D9+D13</f>
        <v>2610</v>
      </c>
      <c r="E8" s="19">
        <v>1524.03</v>
      </c>
      <c r="F8" s="19">
        <v>1524.03</v>
      </c>
      <c r="G8" s="20">
        <f>F8/D8-1</f>
        <v>-0.416080459770115</v>
      </c>
      <c r="H8" s="20"/>
      <c r="I8" s="18" t="s">
        <v>19</v>
      </c>
    </row>
    <row r="9" spans="1:9" ht="14.25" customHeight="1">
      <c r="A9" s="27"/>
      <c r="B9" s="22" t="s">
        <v>45</v>
      </c>
      <c r="C9" s="18" t="s">
        <v>46</v>
      </c>
      <c r="D9" s="19">
        <v>2370</v>
      </c>
      <c r="E9" s="19">
        <v>1221.03</v>
      </c>
      <c r="F9" s="19">
        <v>1221.03</v>
      </c>
      <c r="G9" s="20">
        <f>F9/D9-1</f>
        <v>-0.4847974683544304</v>
      </c>
      <c r="H9" s="20"/>
      <c r="I9" s="18" t="s">
        <v>19</v>
      </c>
    </row>
    <row r="10" spans="1:9" ht="14.25" customHeight="1">
      <c r="A10" s="27"/>
      <c r="B10" s="22" t="s">
        <v>47</v>
      </c>
      <c r="C10" s="18" t="s">
        <v>48</v>
      </c>
      <c r="D10" s="19">
        <v>1221</v>
      </c>
      <c r="E10" s="19">
        <v>1221.03</v>
      </c>
      <c r="F10" s="19">
        <v>1221.03</v>
      </c>
      <c r="G10" s="19"/>
      <c r="H10" s="20"/>
      <c r="I10" s="18"/>
    </row>
    <row r="11" spans="1:9" ht="14.25" customHeight="1">
      <c r="A11" s="27"/>
      <c r="B11" s="22" t="s">
        <v>49</v>
      </c>
      <c r="C11" s="18" t="s">
        <v>50</v>
      </c>
      <c r="D11" s="19">
        <v>1094</v>
      </c>
      <c r="E11" s="19"/>
      <c r="F11" s="19"/>
      <c r="G11" s="19"/>
      <c r="H11" s="20"/>
      <c r="I11" s="18"/>
    </row>
    <row r="12" spans="1:9" ht="14.25" customHeight="1">
      <c r="A12" s="28"/>
      <c r="B12" s="29" t="s">
        <v>51</v>
      </c>
      <c r="C12" s="18" t="s">
        <v>52</v>
      </c>
      <c r="D12" s="19">
        <v>55</v>
      </c>
      <c r="E12" s="19"/>
      <c r="F12" s="19"/>
      <c r="G12" s="19"/>
      <c r="H12" s="20"/>
      <c r="I12" s="18"/>
    </row>
    <row r="13" spans="1:9" ht="14.25" customHeight="1">
      <c r="A13" s="26" t="s">
        <v>53</v>
      </c>
      <c r="B13" s="22" t="s">
        <v>54</v>
      </c>
      <c r="C13" s="18" t="s">
        <v>55</v>
      </c>
      <c r="D13" s="19">
        <v>240</v>
      </c>
      <c r="E13" s="19">
        <v>303</v>
      </c>
      <c r="F13" s="19">
        <v>303</v>
      </c>
      <c r="G13" s="20">
        <f>F13/D13-1</f>
        <v>0.26249999999999996</v>
      </c>
      <c r="H13" s="20"/>
      <c r="I13" s="18" t="s">
        <v>19</v>
      </c>
    </row>
    <row r="14" spans="1:9" ht="14.25" customHeight="1">
      <c r="A14" s="28"/>
      <c r="B14" s="22" t="s">
        <v>56</v>
      </c>
      <c r="C14" s="18" t="s">
        <v>50</v>
      </c>
      <c r="D14" s="19">
        <v>240</v>
      </c>
      <c r="E14" s="19">
        <v>303</v>
      </c>
      <c r="F14" s="19">
        <v>303</v>
      </c>
      <c r="G14" s="19"/>
      <c r="H14" s="20"/>
      <c r="I14" s="18"/>
    </row>
    <row r="15" spans="1:12" ht="14.25" customHeight="1">
      <c r="A15" s="26" t="s">
        <v>57</v>
      </c>
      <c r="B15" s="22" t="s">
        <v>58</v>
      </c>
      <c r="C15" s="18" t="s">
        <v>59</v>
      </c>
      <c r="D15" s="19">
        <f>D16+D23+D25+D26+D31</f>
        <v>578804</v>
      </c>
      <c r="E15" s="19">
        <v>363944.565</v>
      </c>
      <c r="F15" s="19">
        <f>F16+F23+F25+F26+F31+F34+F36</f>
        <v>419104.565</v>
      </c>
      <c r="G15" s="20">
        <f>F15/D15-1</f>
        <v>-0.27591280467999535</v>
      </c>
      <c r="H15" s="20">
        <f>F15/E15-1</f>
        <v>0.15156154344549688</v>
      </c>
      <c r="I15" s="18" t="s">
        <v>60</v>
      </c>
      <c r="J15" s="39"/>
      <c r="L15" s="39"/>
    </row>
    <row r="16" spans="1:9" ht="14.25" customHeight="1">
      <c r="A16" s="27"/>
      <c r="B16" s="22" t="s">
        <v>61</v>
      </c>
      <c r="C16" s="18" t="s">
        <v>62</v>
      </c>
      <c r="D16" s="19">
        <f>SUM(D17:D22)</f>
        <v>554677</v>
      </c>
      <c r="E16" s="19">
        <v>318939.88</v>
      </c>
      <c r="F16" s="19">
        <f>SUM(F17:F22)</f>
        <v>294219.88</v>
      </c>
      <c r="G16" s="20">
        <f>F16/D16-1</f>
        <v>-0.46956538670253134</v>
      </c>
      <c r="H16" s="20">
        <f>F16/E16-1</f>
        <v>-0.07750677024146368</v>
      </c>
      <c r="I16" s="18" t="s">
        <v>63</v>
      </c>
    </row>
    <row r="17" spans="1:9" ht="14.25" customHeight="1">
      <c r="A17" s="27"/>
      <c r="B17" s="22" t="s">
        <v>64</v>
      </c>
      <c r="C17" s="18" t="s">
        <v>65</v>
      </c>
      <c r="D17" s="19">
        <v>89091</v>
      </c>
      <c r="E17" s="19">
        <v>25000</v>
      </c>
      <c r="F17" s="19">
        <v>11000</v>
      </c>
      <c r="G17" s="19"/>
      <c r="H17" s="20"/>
      <c r="I17" s="18"/>
    </row>
    <row r="18" spans="1:9" ht="14.25" customHeight="1">
      <c r="A18" s="27"/>
      <c r="B18" s="22" t="s">
        <v>66</v>
      </c>
      <c r="C18" s="18" t="s">
        <v>67</v>
      </c>
      <c r="D18" s="19">
        <v>301005</v>
      </c>
      <c r="E18" s="19">
        <v>168855</v>
      </c>
      <c r="F18" s="19">
        <v>145000</v>
      </c>
      <c r="G18" s="19"/>
      <c r="H18" s="20"/>
      <c r="I18" s="18"/>
    </row>
    <row r="19" spans="1:11" ht="14.25" customHeight="1">
      <c r="A19" s="27"/>
      <c r="B19" s="22" t="s">
        <v>68</v>
      </c>
      <c r="C19" s="18" t="s">
        <v>69</v>
      </c>
      <c r="D19" s="19">
        <v>42000</v>
      </c>
      <c r="E19" s="19">
        <v>39840</v>
      </c>
      <c r="F19" s="19">
        <v>61130</v>
      </c>
      <c r="G19" s="19"/>
      <c r="H19" s="20"/>
      <c r="I19" s="18" t="s">
        <v>70</v>
      </c>
      <c r="K19" s="39"/>
    </row>
    <row r="20" spans="1:11" ht="14.25" customHeight="1">
      <c r="A20" s="27"/>
      <c r="B20" s="22" t="s">
        <v>71</v>
      </c>
      <c r="C20" s="18" t="s">
        <v>72</v>
      </c>
      <c r="D20" s="19">
        <v>5000</v>
      </c>
      <c r="E20" s="19">
        <v>35244.88</v>
      </c>
      <c r="F20" s="19">
        <v>35244.88</v>
      </c>
      <c r="G20" s="19"/>
      <c r="H20" s="20"/>
      <c r="I20" s="18"/>
      <c r="K20" s="39"/>
    </row>
    <row r="21" spans="1:11" ht="14.25" customHeight="1">
      <c r="A21" s="27"/>
      <c r="B21" s="22" t="s">
        <v>73</v>
      </c>
      <c r="C21" s="18" t="s">
        <v>74</v>
      </c>
      <c r="D21" s="19">
        <v>75575</v>
      </c>
      <c r="E21" s="19">
        <v>50000</v>
      </c>
      <c r="F21" s="19">
        <v>41845</v>
      </c>
      <c r="G21" s="19"/>
      <c r="H21" s="20"/>
      <c r="I21" s="18"/>
      <c r="K21" s="39"/>
    </row>
    <row r="22" spans="1:9" ht="14.25" customHeight="1">
      <c r="A22" s="28"/>
      <c r="B22" s="29" t="s">
        <v>75</v>
      </c>
      <c r="C22" s="18" t="s">
        <v>76</v>
      </c>
      <c r="D22" s="19">
        <v>42006</v>
      </c>
      <c r="E22" s="23"/>
      <c r="F22" s="23"/>
      <c r="G22" s="23"/>
      <c r="H22" s="20"/>
      <c r="I22" s="18"/>
    </row>
    <row r="23" spans="1:9" ht="14.25" customHeight="1">
      <c r="A23" s="30" t="s">
        <v>77</v>
      </c>
      <c r="B23" s="22" t="s">
        <v>78</v>
      </c>
      <c r="C23" s="18" t="s">
        <v>79</v>
      </c>
      <c r="D23" s="19">
        <v>11166</v>
      </c>
      <c r="E23" s="19">
        <v>10500</v>
      </c>
      <c r="F23" s="19">
        <v>10500</v>
      </c>
      <c r="G23" s="20">
        <f>F23/D23-1</f>
        <v>-0.059645351961311155</v>
      </c>
      <c r="H23" s="20"/>
      <c r="I23" s="18" t="s">
        <v>80</v>
      </c>
    </row>
    <row r="24" spans="1:9" ht="14.25" customHeight="1">
      <c r="A24" s="28"/>
      <c r="B24" s="22" t="s">
        <v>81</v>
      </c>
      <c r="C24" s="18" t="s">
        <v>65</v>
      </c>
      <c r="D24" s="19">
        <v>11166</v>
      </c>
      <c r="E24" s="19">
        <v>10500</v>
      </c>
      <c r="F24" s="19">
        <v>10500</v>
      </c>
      <c r="G24" s="19"/>
      <c r="H24" s="20"/>
      <c r="I24" s="18"/>
    </row>
    <row r="25" spans="1:9" ht="14.25" customHeight="1">
      <c r="A25" s="31" t="s">
        <v>82</v>
      </c>
      <c r="B25" s="22" t="s">
        <v>83</v>
      </c>
      <c r="C25" s="18" t="s">
        <v>84</v>
      </c>
      <c r="D25" s="19">
        <v>800</v>
      </c>
      <c r="E25" s="19">
        <v>960</v>
      </c>
      <c r="F25" s="19">
        <v>840</v>
      </c>
      <c r="G25" s="20">
        <f>F25/D25-1</f>
        <v>0.050000000000000044</v>
      </c>
      <c r="H25" s="20">
        <f>F25/E25-1</f>
        <v>-0.125</v>
      </c>
      <c r="I25" s="18" t="s">
        <v>63</v>
      </c>
    </row>
    <row r="26" spans="1:9" ht="14.25" customHeight="1">
      <c r="A26" s="26" t="s">
        <v>85</v>
      </c>
      <c r="B26" s="22" t="s">
        <v>86</v>
      </c>
      <c r="C26" s="18" t="s">
        <v>87</v>
      </c>
      <c r="D26" s="19">
        <v>7743</v>
      </c>
      <c r="E26" s="19">
        <v>9044.685</v>
      </c>
      <c r="F26" s="19">
        <v>9044.685</v>
      </c>
      <c r="G26" s="20">
        <f>F26/D26-1</f>
        <v>0.16811119721038348</v>
      </c>
      <c r="H26" s="20"/>
      <c r="I26" s="18" t="s">
        <v>88</v>
      </c>
    </row>
    <row r="27" spans="1:9" ht="14.25" customHeight="1">
      <c r="A27" s="27"/>
      <c r="B27" s="22" t="s">
        <v>89</v>
      </c>
      <c r="C27" s="18" t="s">
        <v>90</v>
      </c>
      <c r="D27" s="19">
        <v>551</v>
      </c>
      <c r="E27" s="19">
        <v>1923.1</v>
      </c>
      <c r="F27" s="19">
        <v>1923.1</v>
      </c>
      <c r="G27" s="19"/>
      <c r="H27" s="20"/>
      <c r="I27" s="18"/>
    </row>
    <row r="28" spans="1:9" ht="14.25" customHeight="1">
      <c r="A28" s="27"/>
      <c r="B28" s="22" t="s">
        <v>91</v>
      </c>
      <c r="C28" s="18" t="s">
        <v>92</v>
      </c>
      <c r="D28" s="19">
        <v>1092</v>
      </c>
      <c r="E28" s="19">
        <v>2761.905</v>
      </c>
      <c r="F28" s="19">
        <v>2761.905</v>
      </c>
      <c r="G28" s="19"/>
      <c r="H28" s="20"/>
      <c r="I28" s="18"/>
    </row>
    <row r="29" spans="1:9" ht="14.25" customHeight="1">
      <c r="A29" s="27"/>
      <c r="B29" s="22" t="s">
        <v>93</v>
      </c>
      <c r="C29" s="18" t="s">
        <v>94</v>
      </c>
      <c r="D29" s="19">
        <v>2000</v>
      </c>
      <c r="E29" s="23"/>
      <c r="F29" s="23"/>
      <c r="G29" s="23"/>
      <c r="H29" s="20"/>
      <c r="I29" s="18"/>
    </row>
    <row r="30" spans="1:9" ht="14.25" customHeight="1">
      <c r="A30" s="28"/>
      <c r="B30" s="22" t="s">
        <v>95</v>
      </c>
      <c r="C30" s="18" t="s">
        <v>96</v>
      </c>
      <c r="D30" s="19">
        <v>4100</v>
      </c>
      <c r="E30" s="19">
        <v>4359.68</v>
      </c>
      <c r="F30" s="19">
        <v>4359.68</v>
      </c>
      <c r="G30" s="19"/>
      <c r="H30" s="20"/>
      <c r="I30" s="18"/>
    </row>
    <row r="31" spans="1:9" ht="14.25" customHeight="1">
      <c r="A31" s="26" t="s">
        <v>97</v>
      </c>
      <c r="B31" s="22" t="s">
        <v>98</v>
      </c>
      <c r="C31" s="18" t="s">
        <v>99</v>
      </c>
      <c r="D31" s="19">
        <v>4418</v>
      </c>
      <c r="E31" s="19">
        <v>4500</v>
      </c>
      <c r="F31" s="19">
        <v>4500</v>
      </c>
      <c r="G31" s="20">
        <f>F31/D31-1</f>
        <v>0.01856043458578549</v>
      </c>
      <c r="H31" s="20"/>
      <c r="I31" s="18"/>
    </row>
    <row r="32" spans="1:9" ht="14.25" customHeight="1">
      <c r="A32" s="27"/>
      <c r="B32" s="22" t="s">
        <v>100</v>
      </c>
      <c r="C32" s="18" t="s">
        <v>101</v>
      </c>
      <c r="D32" s="19">
        <v>3000</v>
      </c>
      <c r="E32" s="19">
        <v>3000</v>
      </c>
      <c r="F32" s="19">
        <v>3000</v>
      </c>
      <c r="G32" s="19"/>
      <c r="H32" s="20"/>
      <c r="I32" s="18"/>
    </row>
    <row r="33" spans="1:9" ht="14.25" customHeight="1">
      <c r="A33" s="28"/>
      <c r="B33" s="22" t="s">
        <v>102</v>
      </c>
      <c r="C33" s="18" t="s">
        <v>103</v>
      </c>
      <c r="D33" s="19">
        <v>1418</v>
      </c>
      <c r="E33" s="19">
        <v>1500</v>
      </c>
      <c r="F33" s="19">
        <v>1500</v>
      </c>
      <c r="G33" s="19"/>
      <c r="H33" s="20"/>
      <c r="I33" s="18"/>
    </row>
    <row r="34" spans="1:9" ht="14.25" customHeight="1">
      <c r="A34" s="30" t="s">
        <v>104</v>
      </c>
      <c r="B34" s="22" t="s">
        <v>105</v>
      </c>
      <c r="C34" s="18" t="s">
        <v>106</v>
      </c>
      <c r="D34" s="19"/>
      <c r="E34" s="19">
        <v>20000</v>
      </c>
      <c r="F34" s="19">
        <v>20000</v>
      </c>
      <c r="G34" s="20"/>
      <c r="H34" s="20"/>
      <c r="I34" s="18" t="s">
        <v>107</v>
      </c>
    </row>
    <row r="35" spans="1:9" ht="14.25" customHeight="1">
      <c r="A35" s="32"/>
      <c r="B35" s="22" t="s">
        <v>108</v>
      </c>
      <c r="C35" s="18" t="s">
        <v>65</v>
      </c>
      <c r="D35" s="19"/>
      <c r="E35" s="19">
        <v>20000</v>
      </c>
      <c r="F35" s="19">
        <v>20000</v>
      </c>
      <c r="G35" s="19"/>
      <c r="H35" s="20"/>
      <c r="I35" s="18"/>
    </row>
    <row r="36" spans="1:9" ht="14.25" customHeight="1">
      <c r="A36" s="30" t="s">
        <v>109</v>
      </c>
      <c r="B36" s="29" t="s">
        <v>110</v>
      </c>
      <c r="C36" s="18" t="s">
        <v>111</v>
      </c>
      <c r="D36" s="19"/>
      <c r="E36" s="19"/>
      <c r="F36" s="19">
        <v>80000</v>
      </c>
      <c r="G36" s="20"/>
      <c r="H36" s="20"/>
      <c r="I36" s="18" t="s">
        <v>112</v>
      </c>
    </row>
    <row r="37" spans="1:9" ht="14.25" customHeight="1">
      <c r="A37" s="32"/>
      <c r="B37" s="29" t="s">
        <v>113</v>
      </c>
      <c r="C37" s="18" t="s">
        <v>114</v>
      </c>
      <c r="D37" s="19"/>
      <c r="E37" s="19"/>
      <c r="F37" s="19">
        <v>80000</v>
      </c>
      <c r="G37" s="19"/>
      <c r="H37" s="20"/>
      <c r="I37" s="18"/>
    </row>
    <row r="38" spans="1:9" ht="14.25" customHeight="1">
      <c r="A38" s="26" t="s">
        <v>115</v>
      </c>
      <c r="B38" s="22" t="s">
        <v>116</v>
      </c>
      <c r="C38" s="18" t="s">
        <v>117</v>
      </c>
      <c r="D38" s="19">
        <v>89</v>
      </c>
      <c r="E38" s="19">
        <v>35</v>
      </c>
      <c r="F38" s="19">
        <v>35</v>
      </c>
      <c r="G38" s="20">
        <f>F38/D38-1</f>
        <v>-0.6067415730337078</v>
      </c>
      <c r="H38" s="20"/>
      <c r="I38" s="18" t="s">
        <v>118</v>
      </c>
    </row>
    <row r="39" spans="1:9" ht="14.25" customHeight="1">
      <c r="A39" s="27"/>
      <c r="B39" s="22" t="s">
        <v>119</v>
      </c>
      <c r="C39" s="18" t="s">
        <v>120</v>
      </c>
      <c r="D39" s="19">
        <v>89</v>
      </c>
      <c r="E39" s="19">
        <v>35</v>
      </c>
      <c r="F39" s="19">
        <v>35</v>
      </c>
      <c r="G39" s="19"/>
      <c r="H39" s="20"/>
      <c r="I39" s="18"/>
    </row>
    <row r="40" spans="1:9" ht="14.25" customHeight="1">
      <c r="A40" s="27"/>
      <c r="B40" s="22" t="s">
        <v>121</v>
      </c>
      <c r="C40" s="18" t="s">
        <v>50</v>
      </c>
      <c r="D40" s="19">
        <v>84</v>
      </c>
      <c r="E40" s="19">
        <v>25</v>
      </c>
      <c r="F40" s="19">
        <v>25</v>
      </c>
      <c r="G40" s="19"/>
      <c r="H40" s="20"/>
      <c r="I40" s="18"/>
    </row>
    <row r="41" spans="1:9" ht="14.25" customHeight="1">
      <c r="A41" s="28"/>
      <c r="B41" s="22" t="s">
        <v>122</v>
      </c>
      <c r="C41" s="18" t="s">
        <v>123</v>
      </c>
      <c r="D41" s="23">
        <v>5</v>
      </c>
      <c r="E41" s="19">
        <v>10</v>
      </c>
      <c r="F41" s="19">
        <v>10</v>
      </c>
      <c r="G41" s="19"/>
      <c r="H41" s="20"/>
      <c r="I41" s="18"/>
    </row>
    <row r="42" spans="1:9" ht="14.25" customHeight="1">
      <c r="A42" s="30" t="s">
        <v>124</v>
      </c>
      <c r="B42" s="22" t="s">
        <v>125</v>
      </c>
      <c r="C42" s="18" t="s">
        <v>126</v>
      </c>
      <c r="D42" s="19">
        <f>D43+D44</f>
        <v>18947</v>
      </c>
      <c r="E42" s="19">
        <v>3905.0001</v>
      </c>
      <c r="F42" s="19">
        <v>3905.0001</v>
      </c>
      <c r="G42" s="20">
        <f>F42/D42-1</f>
        <v>-0.7938987649759857</v>
      </c>
      <c r="H42" s="20"/>
      <c r="I42" s="40" t="s">
        <v>127</v>
      </c>
    </row>
    <row r="43" spans="1:9" ht="14.25" customHeight="1">
      <c r="A43" s="33"/>
      <c r="B43" s="22" t="s">
        <v>128</v>
      </c>
      <c r="C43" s="18" t="s">
        <v>129</v>
      </c>
      <c r="D43" s="19">
        <v>17252</v>
      </c>
      <c r="E43" s="19">
        <v>1285</v>
      </c>
      <c r="F43" s="19">
        <v>1285</v>
      </c>
      <c r="G43" s="20">
        <f>F43/D43-1</f>
        <v>-0.9255158822165546</v>
      </c>
      <c r="H43" s="20"/>
      <c r="I43" s="41"/>
    </row>
    <row r="44" spans="1:9" ht="14.25" customHeight="1">
      <c r="A44" s="34" t="s">
        <v>130</v>
      </c>
      <c r="B44" s="22" t="s">
        <v>131</v>
      </c>
      <c r="C44" s="18" t="s">
        <v>132</v>
      </c>
      <c r="D44" s="19">
        <v>1695</v>
      </c>
      <c r="E44" s="19">
        <v>2620.0001</v>
      </c>
      <c r="F44" s="19">
        <v>2620.0001</v>
      </c>
      <c r="G44" s="20">
        <f>F44/D44-1</f>
        <v>0.545722772861357</v>
      </c>
      <c r="H44" s="20"/>
      <c r="I44" s="18"/>
    </row>
    <row r="45" spans="1:9" ht="14.25" customHeight="1">
      <c r="A45" s="35"/>
      <c r="B45" s="22" t="s">
        <v>133</v>
      </c>
      <c r="C45" s="18" t="s">
        <v>134</v>
      </c>
      <c r="D45" s="19">
        <v>983</v>
      </c>
      <c r="E45" s="19">
        <v>1682</v>
      </c>
      <c r="F45" s="19">
        <v>1682</v>
      </c>
      <c r="G45" s="19"/>
      <c r="H45" s="20"/>
      <c r="I45" s="18"/>
    </row>
    <row r="46" spans="1:9" ht="14.25" customHeight="1">
      <c r="A46" s="35"/>
      <c r="B46" s="22" t="s">
        <v>135</v>
      </c>
      <c r="C46" s="18" t="s">
        <v>136</v>
      </c>
      <c r="D46" s="19">
        <v>595</v>
      </c>
      <c r="E46" s="19">
        <v>701.0001</v>
      </c>
      <c r="F46" s="19">
        <v>701.0001</v>
      </c>
      <c r="G46" s="19"/>
      <c r="H46" s="20"/>
      <c r="I46" s="18"/>
    </row>
    <row r="47" spans="1:9" ht="14.25" customHeight="1">
      <c r="A47" s="35"/>
      <c r="B47" s="22" t="s">
        <v>137</v>
      </c>
      <c r="C47" s="18" t="s">
        <v>138</v>
      </c>
      <c r="D47" s="19">
        <v>9</v>
      </c>
      <c r="E47" s="19">
        <v>137</v>
      </c>
      <c r="F47" s="19">
        <v>137</v>
      </c>
      <c r="G47" s="19"/>
      <c r="H47" s="20"/>
      <c r="I47" s="18"/>
    </row>
    <row r="48" spans="1:9" ht="14.25" customHeight="1">
      <c r="A48" s="36"/>
      <c r="B48" s="22" t="s">
        <v>139</v>
      </c>
      <c r="C48" s="18" t="s">
        <v>140</v>
      </c>
      <c r="D48" s="19">
        <v>108</v>
      </c>
      <c r="E48" s="19">
        <v>100</v>
      </c>
      <c r="F48" s="19">
        <v>100</v>
      </c>
      <c r="G48" s="19"/>
      <c r="H48" s="20"/>
      <c r="I48" s="18"/>
    </row>
    <row r="49" spans="1:9" ht="14.25" customHeight="1">
      <c r="A49" s="37" t="s">
        <v>141</v>
      </c>
      <c r="B49" s="22" t="s">
        <v>142</v>
      </c>
      <c r="C49" s="18" t="s">
        <v>143</v>
      </c>
      <c r="D49" s="19">
        <v>7087</v>
      </c>
      <c r="E49" s="19">
        <v>7200</v>
      </c>
      <c r="F49" s="19">
        <v>7200</v>
      </c>
      <c r="G49" s="20">
        <f>F49/D49-1</f>
        <v>0.01594468745590527</v>
      </c>
      <c r="H49" s="20"/>
      <c r="I49" s="18"/>
    </row>
    <row r="50" spans="1:9" ht="14.25" customHeight="1">
      <c r="A50" s="37"/>
      <c r="B50" s="22" t="s">
        <v>144</v>
      </c>
      <c r="C50" s="18" t="s">
        <v>145</v>
      </c>
      <c r="D50" s="19">
        <v>7087</v>
      </c>
      <c r="E50" s="19">
        <v>7200</v>
      </c>
      <c r="F50" s="19">
        <v>7200</v>
      </c>
      <c r="G50" s="19"/>
      <c r="H50" s="20"/>
      <c r="I50" s="18"/>
    </row>
    <row r="51" spans="1:9" ht="14.25" customHeight="1">
      <c r="A51" s="37"/>
      <c r="B51" s="22" t="s">
        <v>146</v>
      </c>
      <c r="C51" s="18" t="s">
        <v>147</v>
      </c>
      <c r="D51" s="19">
        <v>7087</v>
      </c>
      <c r="E51" s="19">
        <v>7200</v>
      </c>
      <c r="F51" s="19">
        <v>7200</v>
      </c>
      <c r="G51" s="19"/>
      <c r="H51" s="20"/>
      <c r="I51" s="18"/>
    </row>
    <row r="52" spans="1:9" ht="14.25" customHeight="1">
      <c r="A52" s="37" t="s">
        <v>148</v>
      </c>
      <c r="B52" s="22" t="s">
        <v>149</v>
      </c>
      <c r="C52" s="18" t="s">
        <v>150</v>
      </c>
      <c r="D52" s="19"/>
      <c r="E52" s="19">
        <v>30</v>
      </c>
      <c r="F52" s="19">
        <v>30</v>
      </c>
      <c r="G52" s="20"/>
      <c r="H52" s="20"/>
      <c r="I52" s="18"/>
    </row>
    <row r="53" spans="1:9" ht="13.5">
      <c r="A53" s="37"/>
      <c r="B53" s="22" t="s">
        <v>151</v>
      </c>
      <c r="C53" s="18" t="s">
        <v>152</v>
      </c>
      <c r="D53" s="23"/>
      <c r="E53" s="19">
        <v>30</v>
      </c>
      <c r="F53" s="19">
        <v>30</v>
      </c>
      <c r="G53" s="19"/>
      <c r="H53" s="20"/>
      <c r="I53" s="18"/>
    </row>
    <row r="54" spans="1:9" ht="13.5">
      <c r="A54" s="37"/>
      <c r="B54" s="22" t="s">
        <v>153</v>
      </c>
      <c r="C54" s="18" t="s">
        <v>154</v>
      </c>
      <c r="D54" s="23"/>
      <c r="E54" s="19">
        <v>30</v>
      </c>
      <c r="F54" s="19">
        <v>30</v>
      </c>
      <c r="G54" s="19"/>
      <c r="H54" s="20"/>
      <c r="I54" s="18"/>
    </row>
  </sheetData>
  <sheetProtection/>
  <mergeCells count="17">
    <mergeCell ref="A1:I1"/>
    <mergeCell ref="E2:I2"/>
    <mergeCell ref="A5:A7"/>
    <mergeCell ref="A8:A12"/>
    <mergeCell ref="A13:A14"/>
    <mergeCell ref="A15:A22"/>
    <mergeCell ref="A23:A24"/>
    <mergeCell ref="A26:A30"/>
    <mergeCell ref="A31:A33"/>
    <mergeCell ref="A34:A35"/>
    <mergeCell ref="A36:A37"/>
    <mergeCell ref="A38:A41"/>
    <mergeCell ref="A42:A43"/>
    <mergeCell ref="A44:A48"/>
    <mergeCell ref="A49:A51"/>
    <mergeCell ref="A52:A54"/>
    <mergeCell ref="I42:I43"/>
  </mergeCells>
  <printOptions/>
  <pageMargins left="0.4724409448818899" right="0.23622047244094496" top="0.590551181102362" bottom="0.31496062992126" header="0.354330708661417" footer="0.19685039370078702"/>
  <pageSetup horizontalDpi="600" verticalDpi="600" orientation="portrait" paperSize="9" scale="90"/>
  <headerFooter>
    <oddHeader>&amp;L基金预调02表</oddHead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2019-10-21T07:56:18Z</cp:lastPrinted>
  <dcterms:created xsi:type="dcterms:W3CDTF">2006-09-16T00:00:00Z</dcterms:created>
  <dcterms:modified xsi:type="dcterms:W3CDTF">2019-10-30T02:23:10Z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